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2" sheetId="3" r:id="rId3"/>
    <sheet name="SO 151" sheetId="4" r:id="rId4"/>
    <sheet name="SO 152" sheetId="5" r:id="rId5"/>
  </sheets>
  <definedNames/>
  <calcPr/>
  <webPublishing/>
</workbook>
</file>

<file path=xl/sharedStrings.xml><?xml version="1.0" encoding="utf-8"?>
<sst xmlns="http://schemas.openxmlformats.org/spreadsheetml/2006/main" count="2599" uniqueCount="584">
  <si>
    <t>ASPE10</t>
  </si>
  <si>
    <t>S</t>
  </si>
  <si>
    <t>Firma: ÚDRŽBA SILNIC Královéhradeckého kraje a.s.</t>
  </si>
  <si>
    <t>Soupis prací objektu</t>
  </si>
  <si>
    <t xml:space="preserve">Stavba: </t>
  </si>
  <si>
    <t>33176</t>
  </si>
  <si>
    <t>III/32834 LIBĚŠICE - SLATINY_22052023_neoceněný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</si>
  <si>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</si>
  <si>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</si>
  <si>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</si>
  <si>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</si>
  <si>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</si>
  <si>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</si>
  <si>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</si>
  <si>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</si>
  <si>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</si>
  <si>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</si>
  <si>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</si>
  <si>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</si>
  <si>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</si>
  <si>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</si>
  <si>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</si>
  <si>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</si>
  <si>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</si>
  <si>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</si>
  <si>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</si>
  <si>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</si>
  <si>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</si>
  <si>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</si>
  <si>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</si>
  <si>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</si>
  <si>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</si>
  <si>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</si>
  <si>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</si>
  <si>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</si>
  <si>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</si>
  <si>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</si>
  <si>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</si>
  <si>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</si>
  <si>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</si>
  <si>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</si>
  <si>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 
vytyčení všech podzemních sítí s protokolárním zápisem příslušných správců.  
Přesnou polohu podzemních vedení ověřit ručně kopanými sondami. Podzemní  
plynovod, sdělovací kabely, elektrické vedení včetně vrchního vedení, vodovod, v  
trase příčné přechody. Přechody nutno ochránit. Zajištění stavby proti škodě na  
okolních pozemcích a objektech. PEVNÁ CENA</t>
  </si>
  <si>
    <t>VV</t>
  </si>
  <si>
    <t>zahrnuje veškeré náklady spojené s objednatelem požadovanými zařízeními: 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</si>
  <si>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</si>
  <si>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</si>
  <si>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</si>
  <si>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</si>
  <si>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nutná zaměření nutná k realizaci díla (např. zaměření stavby před  
výstavbou, vytyčení stavby a obvodu staveniště apod.) a k uvedení stavby do užívání a řádnému předání dokončeného díla.  
PEVNÁ CENA</t>
  </si>
  <si>
    <t>zahrnuje veškeré náklady spojené s objednatelem požadovanými pracemi: 1=1,000 [A]</t>
  </si>
  <si>
    <t>zahrnuje veškeré náklady spojené s objednatelem požadovanými pracemi</t>
  </si>
  <si>
    <t>02911</t>
  </si>
  <si>
    <t>A</t>
  </si>
  <si>
    <t>OSTATNÍ POŽADAVKY - GEODETICKÉ ZAMĚŘENÍ</t>
  </si>
  <si>
    <t>Zaměření skutečného provedení díla ke kolaudaci stavby v délce stavby.    
3x tištěné paré + 1x CD    
PEVNÁ CENA</t>
  </si>
  <si>
    <t>B</t>
  </si>
  <si>
    <t>Zaměření vrstev pro určení kubatur konstrukčních vrstev a celkových plošných a délkových výměr.  
PEVNÁ CENA  
Pevná cena.</t>
  </si>
  <si>
    <t>02940</t>
  </si>
  <si>
    <t>OSTATNÍ POŽADAVKY - VYPRACOVÁNÍ DOKUMENTACE</t>
  </si>
  <si>
    <t>Dokumentace skutečného provedení stavby. Výkresy a související písemnosti  
zhotovené stavby potřebné pro její evidenci. Výkresy odchylek a  
změn stavby oproti DSP, PDPS. Ověřené podpisem odpovědného zástupce  
zhotovitele a správce stavby - tiskem ve 3 vyhotoveních a 1 x na CD  
PEVNÁ CENA</t>
  </si>
  <si>
    <t>02943</t>
  </si>
  <si>
    <t>OSTATNÍ POŽADAVKY - VYPRACOVÁNÍ RDS</t>
  </si>
  <si>
    <t>Realizační dokumentace stavby ( tiskem 4x + 1x CD). Obsah dle směrnice pro dokumentaci staveb PK, v souladu s PDPS, Řeší podrobnosti pro kvalitní a bezpečné zhotovení stavby. Mimo jiné zahrnuje případné vypracování souřadnicového a výškového pokrytí komunikace, zahuštění příčných řezů pro plynulé řešení,  aktualizace dopracování dopravního značení (přechodné i trvalé).  Detaily řešení podélných a příčných propustků a jiných odvodňovacích objektů, výkresy čel propustků, svodidel. PEVNÁ CENA</t>
  </si>
  <si>
    <t>1=1,000 [A]</t>
  </si>
  <si>
    <t>7</t>
  </si>
  <si>
    <t>02946</t>
  </si>
  <si>
    <t>OSTAT POŽADAVKY - FOTODOKUMENTACE</t>
  </si>
  <si>
    <t>Fotodokumentace stavby  
- 1x měsíčně zpráva o průběhu výstavby doplněná o sadu barevných fotografií v tištěné i elektronické formě  
- 3x závěřečná fotodokumentace v albu s popisem v tištěné i elektronické formě  
PEVNÁ CENA</t>
  </si>
  <si>
    <t>položka zahrnuje:   
- fotodokumentaci zadavatelem požadovaného děje a konstrukcí v požadovaných časových intervalech   
- zadavatelem specifikované výstupy (fotografie v papírovém a digitálním formátu) v požadovaném počtu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</si>
  <si>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</si>
  <si>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</si>
  <si>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029511</t>
  </si>
  <si>
    <t>OSTATNÍ POŽADAVKY - POSUDKY A KONTROLY</t>
  </si>
  <si>
    <t>Pasportizace zástavby a objektů, které mohou být dotčeny stavbou před zahájením stavebních prací.  
3x tiskem + 1x CD    
PEVNÁ CENA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</si>
  <si>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</si>
  <si>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</si>
  <si>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</si>
  <si>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  
PEVNÁ CENA</t>
  </si>
  <si>
    <t>položka zahrnuje:   
- dodání a osazení informačních tabulí v předepsaném provedení a množství s obsahem předepsaným zadavatelem   
- veškeré nosné a upevňovací konstrukce   
- základové konstrukce včetně nutných zemních prací   
- demontáž a odvoz po skončení platnosti   
- případně nutné opravy poškozených čátí během platnosti 
Celkem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</si>
  <si>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</si>
  <si>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</si>
  <si>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</si>
  <si>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  
PEVNÁ CENA</t>
  </si>
  <si>
    <t>zahrnuje objednatelem povolené náklady na požadovaná zařízení zhotovitele: 1=1,000 [A]</t>
  </si>
  <si>
    <t>zahrnuje objednatelem povolené náklady na požadovaná zařízení zhotovitele</t>
  </si>
  <si>
    <t>SO 101</t>
  </si>
  <si>
    <t>OPRAVA SILNICE III/32834 V KM 0,000-2,510</t>
  </si>
  <si>
    <t>014112</t>
  </si>
  <si>
    <t>POPLATKY ZA SKLÁDKU TYP S-IO (INERTNÍ ODPAD)</t>
  </si>
  <si>
    <t>T</t>
  </si>
  <si>
    <t>poplatky za uložení zemin a přebytků výkopku - evidovaná skládka s poplatkem dle zadávacích podmínek zadavatele. Skládka bude řešena v režii dodavatele.</t>
  </si>
  <si>
    <t>položka 11201: 5,0*1,0=5,000 [A] m3 
položka 12273:  557,500=557,500 [B] m3 
položka 12920:  125,5=125,500 [C] m3 
položka 12930:  1428,0=1 428,000 [D] m3 
položka 12960:  30,000=30,000 [E] m3 
položka 129946: 72,0*0,1=7,200 [F] m3 
položka 129958: 7,0*0,2=1,400 [G] m3 
položka 13173.A: 233,52=233,520 [H] m3 
položka 13173.B: 61,530=61,530 [I] m3 
položka 13273.A: 21,754=21,754 [J] m3 
mínus položka 17411: -6,24=-6,240 [K] m3 
Celkem: A+B+C+D+E+F+G+H+I+J+K=2 465,164 [L] m3 
Celkem: L*2,0=4 930,328 [M]  t</t>
  </si>
  <si>
    <t>zahrnuje veškeré poplatky provozovateli skládky související s uložením odpadu na skládce.</t>
  </si>
  <si>
    <t>014122</t>
  </si>
  <si>
    <t>POPLATKY ZA SKLÁDKU TYP S-OO (OSTATNÍ ODPAD)</t>
  </si>
  <si>
    <t>poplatky za uložení suti z kamene, betonu, malty a železobetonu - evidovaná skládka s poplatkem dle zadávacích podmínek zadavatele. Skládka bude řešena v režii dodavatele.</t>
  </si>
  <si>
    <t>položka 96613:  10,080=10,080 [A] m3 
položka 96615:  23,200=23,200 [B] m3 
položka 96346:  88,0*0,26 m3/m=22,880 [C] m3 
položka 96358:  15,1*0,32 m3/m=4,832 [D] m3 
Celkem: A+B+C+D=60,992 [E] m3 
Celkem: E*2,2=134,182 [F]   t</t>
  </si>
  <si>
    <t>014132</t>
  </si>
  <si>
    <t>POPLATKY ZA SKLÁDKU TYP S-NO (NEBEZPEČNÝ ODPAD)</t>
  </si>
  <si>
    <t>poplatky za uložení odstraněné části asfaltové vozovky - evidovaná skládka s poplatkem dle zadávacích podmínek zadavatele. Skládka bude řešena v režii dodavatele.   
Vysoký obsah PAU (ZAS - T3 až ZAS - T4) dle stanovení obsahu PAU v penetračním makadamu</t>
  </si>
  <si>
    <t>položka 11313:  73,360=73,360 [A]  m3 
Celkem: A*2,2=161,392 [D]  t</t>
  </si>
  <si>
    <t>Zemní práce</t>
  </si>
  <si>
    <t>11120</t>
  </si>
  <si>
    <t>ODSTRANĚNÍ KŘOVIN</t>
  </si>
  <si>
    <t>M2</t>
  </si>
  <si>
    <t>včetně odvozu a uložení na skládku dle ZOP do dodavatelem určené vzdálenosti</t>
  </si>
  <si>
    <t>křoviny a větve v obnovované krajnici, předpoklad 500,0*2,0=1 000,000 [A]</t>
  </si>
  <si>
    <t>odstranění travin, křovin a stromů do průměru 100 mm  
doprava dřevin bez ohledu na vzdálenost  
spálení na hromadách nebo štěpkování</t>
  </si>
  <si>
    <t>11201</t>
  </si>
  <si>
    <t>KÁCENÍ STROMŮ D KMENE DO 0,5M S ODSTRANĚNÍM PAŘEZŮ</t>
  </si>
  <si>
    <t>odstranění stromů, předpoklad 5,0=5,000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</si>
  <si>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</si>
  <si>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</t>
  </si>
  <si>
    <t>ODSTRANĚNÍ KRYTU VOZOVEK A CHODNÍKŮ S ASFALTOVÝM POJIVEM</t>
  </si>
  <si>
    <t>M3</t>
  </si>
  <si>
    <t>vč. odvozu na trvalou skládku nebezpečného odpadu v dodavatelem definované vzálenosti  
Vysoký obsah PAU (ZAS - T3 až ZAS - T4) dle stanovení obsahu PAU v asfaltové směsi</t>
  </si>
  <si>
    <t>v místě hloubkové sanace v místě krajů,  předpoklad délka 400m š. 1,16m tl. 0,14m: 400,0*1,16*0,14=64,960 [A] m3 
příčný propustek v km 0,520  tl. 0,14m: (5,0*5,0+2*0,50*5,0)*0,14=4,200 [B] m3 
příčný propustek v km 1,940  tl. 0,14m: (5,0*5,0+2*0,50*5,0)*0,14=4,200 [C] m3 
Celkem: A+B+C=73,360 [D]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</si>
  <si>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</si>
  <si>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</si>
  <si>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</si>
  <si>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vč. naložení, odvozu a uložení na skládku dodavatele, zhotovitel v ceně zohlední možnost zpětného využití recyklovaného materiálu  
Nízký obsah PAU (ZAS - T1 a ZAS - T2) v obrusné vrstvě dle stanovení obsahu PAU v asfaltové směsi</t>
  </si>
  <si>
    <t>frézování tl. 40mm, plocha obnova tl. 90 mm s nadvýšením 110mm + rozšíření 0,08m na každém kraji nezpevněné krajnice: 0,04*(572,0+0,08*2*80,0)=23,392 [A] m3 
frézování tl. 40mm, plocha obnova tl. 90 mm s nadvýšením 50mm + rozšíření 0,08m na každém kraji nezpevněné krajnice: 0,04*(12382,0+0,08*2*2430,0)=510,832 [B]  m3 
frézování tl. 60mm, sanace geomříží , předpoklad 600,0m: 0,06*600,0=36,000 [C] m3 
Celkem: A+B+C=570,224 [D] m3</t>
  </si>
  <si>
    <t>11523</t>
  </si>
  <si>
    <t>PŘEVEDENÍ VODY POTRUBÍM DN 300 NEBO ŽLABY R.O. DO 1,0M</t>
  </si>
  <si>
    <t>M</t>
  </si>
  <si>
    <t>příčný propustek v km 0,520: 16,0=16,000 [A]  m 
příčný propustek v km 1,940: 16,0=16,000 [B]  m 
Celkem: A+B=32,000 [C] m</t>
  </si>
  <si>
    <t>Položka převedení vody na povrchu zahrnuje zřízení, udržování a odstranění příslušného zařízení. Převedení vody se uvádí buď průměrem potrubí (DN) nebo délkou rozvinutého obvodu žlabu (r.o.).</t>
  </si>
  <si>
    <t>115311</t>
  </si>
  <si>
    <t>ČERPÁNÍ VODY Z PODZEMÍ DO 500L/MIN VÝŠKY DO 20M</t>
  </si>
  <si>
    <t>HOD</t>
  </si>
  <si>
    <t>pro obnovu 10 propustků: 10* 2 dny *24 =480,000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</si>
  <si>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</si>
  <si>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12110</t>
  </si>
  <si>
    <t>SEJMUTÍ ORNICE NEBO LESNÍ PŮDY</t>
  </si>
  <si>
    <t>sejmutí humozní vrstvy okolo obnovovaných propustků tl. 0,1m 
celkem 8 podélných propustků: 8*4,0*6,0=192,000 [A] m2 
příčný propustek v km 0,520: 2*4,0*6,0=48,000 [B]  m2 
příčný propustek v km 1,940: 2*4,0*10,0=80,000 [C]  m2 
Celkem: A+B+C=320,000 [D] m2 
Celkem: D*0,1=32,000 [E] m3</t>
  </si>
  <si>
    <t>položka zahrnuje sejmutí ornice bez ohledu na tloušťku vrstvy a její vodorovnou dopravu  
nezahrnuje uložení na trvalou skládku</t>
  </si>
  <si>
    <t>11</t>
  </si>
  <si>
    <t>12273</t>
  </si>
  <si>
    <t>ODKOPÁVKY A PROKOPÁVKY OBECNÉ TŘ. I</t>
  </si>
  <si>
    <t>včetně odvozu na skládku dle ZOP do dodavatelem určené vzdálenosti</t>
  </si>
  <si>
    <t>hospodářské sjezdy tl. 0,49m* plocha: 
propustek v km 0,170: 0,49*24,0=11,760 [A] 
propustek v km 0,345: 0,49*18,0=8,820 [B] 
propustek v km 0,510: 0,49*24,0=11,760 [C] 
propustek v km 0,570: 0,49*21,0=10,290 [D] 
propustek v km 0,960: 0,49*30,0=14,700 [E] 
propustek v km 1,950: 0,49*37,0=18,130 [F] 
propustek v km 2,210: 0,49*18,0=8,820 [G] 
propustek v km 2,270: 0,49*18,0=8,820 [H] 
příčný propustek v km 0,520  tl. 0,34m: 0,34*5,0*5,0+0,34*2*0,50*5,0=10,200 [I] m3 
příčný propustek v km 1,940  tl. 0,34m: 0,34*5,0*5,0+0,34*2*0,50*5,0=10,200 [J] m3 
v místě hloubkové sanace v místě krajů,  předpoklad tl. 0,34m, délka 400m š. 1,5m: 0,34*400,0*1,5=204,000 [K] m3 
sanace aktivní zóny v místě hloubkové sanace v místě krajů (bude provedeno pokud Edef2 na pláni bude menší 45 MPa), předpoklad tl. 0,40m, délka 400m š. 1,5m): 0,4*400,0*1,5=240,000 [L] m3 
Celkem: A+B+C+D+E+F+G+H+I+J+K+L=557,500 [M]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</si>
  <si>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</si>
  <si>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</si>
  <si>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</si>
  <si>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</si>
  <si>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vykopávky z dočasné skládky, zpětné použití  ornice a R-materiálu 
položka 17411:  6,24=6,240 [A]  m3 
položka 18220:  32,0=32,000 [B]  m3 
položka 56360: 17,10=17,100 [C] m3 
položka 56960: 251,000=251,000 [D] m3 
Celkem: A+B+C+D=306,340 [E]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</si>
  <si>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</si>
  <si>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13</t>
  </si>
  <si>
    <t>12773</t>
  </si>
  <si>
    <t>VYKOPÁVKY POD VODOU TŘ I</t>
  </si>
  <si>
    <t>rozebrání zemní hrázky 
příčný propustek v km 0,520: 4,0=4,000 [A]  m3 
příčný propustek v km 1,940: 4,0=4,000 [B]  m3 
Celkem: A+B=8,000 [C]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</si>
  <si>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</si>
  <si>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</si>
  <si>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12911</t>
  </si>
  <si>
    <t>ČIŠTĚNÍ VOZOVEK OD NÁNOSU</t>
  </si>
  <si>
    <t>čištění vozovky před každým spojovacím postřikem, 2x plocha vozovky:  
plocha obnova tl. 90 mm: 2*(852,0+12102,0) =25 908,000 [A] 
vyrovnávací vrstva, 30% celkové plochy krytu: 0,30*(852,0+12102,0)=3 886,200 [B] 
Celkem: A+B=29 794,200 [C] m2</t>
  </si>
  <si>
    <t>- vodorovná a svislá doprava, přemístění, přeložení, manipulace s výkopkem a uložení na skládku (bez poplatku)</t>
  </si>
  <si>
    <t>15</t>
  </si>
  <si>
    <t>12920</t>
  </si>
  <si>
    <t>ČIŠTĚNÍ KRAJNIC OD NÁNOSU</t>
  </si>
  <si>
    <t>nezpevněných krajnic  tl. 0,05 m * š. 0,5m * délky: 0,05*0,5*2*(80,0+2430,0)=125,500 [A]  m3</t>
  </si>
  <si>
    <t>16</t>
  </si>
  <si>
    <t>12930</t>
  </si>
  <si>
    <t>ČIŠTĚNÍ PŘÍKOPŮ OD NÁNOSU</t>
  </si>
  <si>
    <t>nezpevněné příkopy délky dle A.3. SITUACE 
0,3 m3/m * délka: 0,3*(320,0+1770,0+600,0+1370,0+350,0)=1 323,000 [A]  m3 
0,5 m3/m * délka: 0,5*(210,0)=105,000 [B] m3 
Celkem: A+B=1 428,000 [C] m3</t>
  </si>
  <si>
    <t>17</t>
  </si>
  <si>
    <t>12960</t>
  </si>
  <si>
    <t>ČIŠTĚNÍ VODOTEČÍ A MELIORAČ KANÁLŮ OD NÁNOSŮ</t>
  </si>
  <si>
    <t>pročištění koryta potoka 0,5m3/3: 
propustek v km 0,140: 2*10,0*0,5=10,000 [A] m3 
propustek v km 0,520: 2*10,0*0,5=10,000 [B] m3 
propustek v km 1,940: 2*10,0*0,5=10,000 [C] m3 
Celkem: A+B+C=30,000 [D] m3</t>
  </si>
  <si>
    <t>18</t>
  </si>
  <si>
    <t>129946</t>
  </si>
  <si>
    <t>ČIŠTĚNÍ POTRUBÍ DN DO 400MM</t>
  </si>
  <si>
    <t>pročištění propustků  8,0+8,0+16,0+8,0+8,0+8,0+8,0+8,0=72,000 [A] m</t>
  </si>
  <si>
    <t>19</t>
  </si>
  <si>
    <t>129958</t>
  </si>
  <si>
    <t>ČIŠTĚNÍ POTRUBÍ DN DO 600MM</t>
  </si>
  <si>
    <t>pročištění propustků  7,0=7,000 [A] m</t>
  </si>
  <si>
    <t>20</t>
  </si>
  <si>
    <t>13173</t>
  </si>
  <si>
    <t>HLOUBENÍ JAM ZAPAŽ I NEPAŽ TŘ. I</t>
  </si>
  <si>
    <t>obnova podélných propusků, šířka * výška * délka  + opevnění svahu dlažbou: 
propustek v km 0,170: 2,25*0,85*12,0=22,950 [A] m3 
propustek v km 0,345: 2,25*0,85*10,0=19,125 [C] m3 
propustek v km 0,510: 2,25*0,85*12,0=22,950 [D] m3 
propustek v km 0,570: 2,25*0,85*10,0=19,125 [E] m3 
propustek v km 0,960: 2,25*0,85*14,0=26,775 [F] m3 
propustek v km 1,950: 2,25*0,85*12,5=23,906 [G] m3 
propustek v km 2,210: 2,25*0,85*10,0=19,125 [H] m3 
propustek v km 2,270: 2,25*0,85*10,0=19,125 [I] m3 
příčný propustek v km 0,520: (2,4*0,83-0,3)*6,0+(13,7+14,8)*1,2*0,34=21,780 [J] m3 
příčný propustek v km 1,940: (2,7*1,39-0,3)*8,10+(14,0+12,2)*1,2*0,34=38,659 [K] m3 
Celkem: A+C+D+E+F+G+H+I+J+K=233,520 [L]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</si>
  <si>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</si>
  <si>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21</t>
  </si>
  <si>
    <t>výměna podloží u podélných propusků, šířka * výška * délka: 
propustek v km 0,170: 1,8*0,3*12,0=6,480 [A] m3 
propustek v km 0,345: 1,8*0,3*10,0=5,400 [C] m3 
propustek v km 0,510: 1,8*0,3*12,0=6,480 [D] m3 
propustek v km 0,570: 1,8*0,3*10,0=5,400 [E] m3 
propustek v km 0,960: 1,8*0,3*14,0=7,560 [F] m3 
propustek v km 1,950: 1,8*0,3*12,5=6,750 [G] m3 
propustek v km 2,210: 1,8*0,3*10,0=5,400 [H] m3 
propustek v km 2,270: 1,8*0,3*10,0=5,400 [I] m3 
příčný propustek v km 0,520: 2,0*0,3*9,3=5,580 [J] m3 
příčný propustek v km 1,940: 2,0*0,3*11,80=7,080 [K] m3 
Celkem: A+C+D+E+F+G+H+I+J+K=61,530 [L] m3</t>
  </si>
  <si>
    <t>22</t>
  </si>
  <si>
    <t>13273</t>
  </si>
  <si>
    <t>HLOUBENÍ RÝH ŠÍŘ DO 2M PAŽ I NEPAŽ TŘ. I</t>
  </si>
  <si>
    <t>hloubení rýh pro betonové prahy, půdorysné délky *1,1 (součinitel pro sklon svahu 1:2), *1,2 (součinitel pro sklon svahu 1:1,5), *1,4 (součinitel pro sklon svahu 1:1), celkem *výška 0,6m *šířka 0,4m: 
propustek v km 0,170: 2*2,4*1,4=6,720 [A] 
propustek v km 0,345: 2*2,4*1,4=6,720 [B] 
propustek v km 0,510: 3,6*1,2=4,320 [C] 
propustek v km 0,570: 2*2,4*1,4=6,720 [D] 
propustek v km 0,960: 2*2,4*1,4=6,720 [E] 
propustek v km 1,950: 2,4*1,4=3,360 [F] 
propustek v km 2,210: 2*2,4*1,4=6,720 [G] 
propustek v km 2,270: 2*2,4*1,4=6,720 [H] 
příčný propustek v km 0,520: (3,4*1,2+2,6*1,2+2,0*1,2)+(2,0*1,2+1,8+1,2*1,2+3,0*1,2)=18,840 [I] 
příčný propustek v km 1,940: (1,8+2,1*1,2+2,0*1,2+2,0*1,2)+(2,5*1,2+2*2,6+2*2,7*1,2)=23,800 [J] 
Celkem: A+B+C+D+E+F+G+H+I+J=90,640 [K] m 
Celkem: K*0,6*0,4=21,754 [L] m3</t>
  </si>
  <si>
    <t>23</t>
  </si>
  <si>
    <t>hloubení příčné rýhy ve svahu 7* š. 1,0m dl. 3,0m tl. 0,5m, zemina ponechána ve svahu: 7*1,0*3,0*0,5=10,500 [A] m3</t>
  </si>
  <si>
    <t>24</t>
  </si>
  <si>
    <t>17120</t>
  </si>
  <si>
    <t>ULOŽENÍ SYPANINY DO NÁSYPŮ A NA SKLÁDKY BEZ ZHUTNĚNÍ</t>
  </si>
  <si>
    <t>položka 12110: 32,0=32,000 [A] 
položka 12273: 557,50=557,500 [B] 
položka 13173.A: 233,52=233,520 [C] 
položka 13173.B: 61,53=61,530 [D] 
položka 13273.A: 21,754=21,754 [E] 
Celkem: A+B+C+D+E=906,304 [F] 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</si>
  <si>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</si>
  <si>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</si>
  <si>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17380</t>
  </si>
  <si>
    <t>ZEMNÍ KRAJNICE A DOSYPÁVKY Z NAKUPOVANÝCH MATERIÁLŮ</t>
  </si>
  <si>
    <t>zemní krajnice podmínečně vhodnou zeminou se zhutněním 
v místě hloubkové sanace v místě krajů,  předpoklad délka 600m * plocha 0,05 m2: 600,0*0,05=30,000 [A] m3 
v místech vyrovnávky krajů, 10% z délky * plocha 0,05 m2: 0,1*(572,0+12382,0)*0,05=64,770 [B] m3 
celoplošně v úseku v km 0,000-0,080 * plocha 0,10 m2 : 2*80,0*0,10=16,000 [C] m3 
Celkem: A+B+C=110,770 [D]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</si>
  <si>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</si>
  <si>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26</t>
  </si>
  <si>
    <t>17411</t>
  </si>
  <si>
    <t>ZÁSYP JAM A RÝH ZEMINOU SE ZHUTNĚNÍM</t>
  </si>
  <si>
    <t>zásyp ve svahu za čely, příčný propustek v km 0,520: 2*(2*0,5*0,6/2)=0,600 [A] m3 
zásyp ve svahu za čely, příčný propustek v km 1,940: 2*(2*1,3*1,4/2)=3,640 [B] m3 
zásyp jámy zeminou v km 0,535: 2,0=2,000 [C] m3 
Celkem: A+B+C=6,240 [D]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</si>
  <si>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</si>
  <si>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</t>
  </si>
  <si>
    <t>17581</t>
  </si>
  <si>
    <t>OBSYP POTRUBÍ A OBJEKTŮ Z NAKUPOVANÝCH MATERIÁLŮ</t>
  </si>
  <si>
    <t>obsyp a zásyp propustků ze ŠP, šířka * výška * délka: 
propustek v km 0,170: 2*0,9*0,45*9,0=7,290 [A] m3 
propustek v km 0,345: 2*0,9*0,45*7,0=5,670 [C] m3 
propustek v km 0,510: 2*0,9*0,45*9,0=7,290 [D] m3 
propustek v km 0,570: 2*0,9*0,45*7,0=5,670 [E] m3 
propustek v km 0,960: 2*0,9*0,45*11,0=8,910 [F] m3 
propustek v km 1,950: 2*0,9*0,45*9,5=7,695 [G] m3 
propustek v km 2,210: 2*0,9*0,45*7,0=5,670 [H] m3 
propustek v km 2,270: 2*0,9*0,45*7,0=5,670 [I] m3 
příčný propustek v km 0,520: 2*0,9*0,43*6,3=4,876 [J] m3 
příčný propustek v km 1,940: 2,7*1,19*8,80=28,274 [K] m3 
Celkem: A+C+D+E+F+G+H+I+J+K=87,015 [L]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</si>
  <si>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</si>
  <si>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28</t>
  </si>
  <si>
    <t>17750</t>
  </si>
  <si>
    <t>ZEMNÍ HRÁZKY ZE ZEMIN NEPROPUSTNÝCH</t>
  </si>
  <si>
    <t>příčný propustek v km 0,520: 4,0=4,000 [A]  m3 
příčný propustek v km 1,940: 4,0=4,000 [B]  m3 
Celkem: A+B=8,000 [C]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</si>
  <si>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</si>
  <si>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</si>
  <si>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18110</t>
  </si>
  <si>
    <t>ÚPRAVA PLÁNĚ SE ZHUTNĚNÍM V HORNINĚ TŘ. I</t>
  </si>
  <si>
    <t>hospodářské sjezdy plocha: 
propustek v km 0,170: 24,0=24,000 [A] 
propustek v km 0,345: 18,0=18,000 [B] 
propustek v km 0,510: 24,0=24,000 [C] 
propustek v km 0,570: 21,0=21,000 [D] 
propustek v km 0,960: 30,0=30,000 [E] 
propustek v km 1,950: 37,0=37,000 [F] 
propustek v km 2,210: 18,0=18,000 [G] 
propustek v km 2,270: 18,0=18,000 [H] 
v místě hloubkové sanace v místě krajů,  předpoklad délka 600m š. 1,5m: 600,0*1,5=900,000 [I] m2 
příčný propustek v km 0,520  tl. 2*0,20m: 5,0*5,0+2*0,50*5,0=30,000 [J] m2 
příčný propustek v km 1,940  tl. 2*0,20m: 5,0*5,0+2*0,50*5,0=30,000 [K] m2 
Celkem: A+B+C+D+E+F+G+H+I+J+K=1 150,000 [L] m2</t>
  </si>
  <si>
    <t>položka zahrnuje úpravu pláně včetně vyrovnání výškových rozdílů. Míru zhutnění určuje projekt.</t>
  </si>
  <si>
    <t>30</t>
  </si>
  <si>
    <t>úprava pod podsypem z ŠP u podélných propusků, šířka  * délka: 
propustek v km 0,170: 2,0*0,2*12,0=4,800 [A] m3 
propustek v km 0,345: 2,0*0,2*10,0=4,000 [C] m3 
propustek v km 0,510: 2,0*0,2*12,0=4,800 [D] m3 
propustek v km 0,570: 2,0*0,2*10,0=4,000 [E] m3 
propustek v km 0,960: 2,0*0,2*14,0=5,600 [F] m3 
propustek v km 1,950: 2,0*0,2*12,5=5,000 [G] m3 
propustek v km 2,210: 2,0*0,2*10,0=4,000 [H] m3 
propustek v km 2,270: 2,0*0,2*10,0=4,000 [I] m3 
příčný propustek v km 0,520: 2,2*0,2*9,3=4,092 [J] m3 
příčný propustek v km 1,940: 2,2*0,2*11,80=5,192 [K] m3 
Celkem: A+C+D+E+F+G+H+I+J+K=45,484 [L] m3</t>
  </si>
  <si>
    <t>31</t>
  </si>
  <si>
    <t>18220</t>
  </si>
  <si>
    <t>ROZPROSTŘENÍ ORNICE VE SVAHU</t>
  </si>
  <si>
    <t>humozní vrstvy okolo obnovovaných propustků tl. 0,1m 
celkem 8 podélných propustků: 8*4,0*6,0=192,000 [A] m2 
příčný propustek v km 0,520: 2*4,0*6,0=48,000 [B]  m2 
příčný propustek v km 1,940: 2*4,0*10,0=80,000 [C]  m2 
Celkem: A+B+C=320,000 [D] m2 
Celkem: D*0,1=32,000 [E] m3</t>
  </si>
  <si>
    <t>položka zahrnuje:  
nutné přemístění ornice z dočasných skládek vzdálených do 50m  
rozprostření ornice v předepsané tloušťce ve svahu přes 1:5</t>
  </si>
  <si>
    <t>32</t>
  </si>
  <si>
    <t>18241</t>
  </si>
  <si>
    <t>ZALOŽENÍ TRÁVNÍKU RUČNÍM VÝSEVEM</t>
  </si>
  <si>
    <t>okolo obnovovaných propustků 
sejmutí humozní vrstvy okolo obnovovaných propustků tl. 0,1m 
celkem 8 podélných propustků: 8*4,0*6,0=192,000 [A] m2 
příčný propustek v km 0,520: 2*4,0*6,0=48,000 [B]  m2 
příčný propustek v km 1,940: 2*4,0*10,0=80,000 [C]  m2 
Celkem: A+B+C=320,000 [D] m2</t>
  </si>
  <si>
    <t>Zahrnuje dodání předepsané travní směsi, její výsev na ornici, zalévání, první pokosení, to vše bez ohledu na sklon terénu</t>
  </si>
  <si>
    <t>33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</si>
  <si>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</si>
  <si>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</si>
  <si>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</si>
  <si>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Základy</t>
  </si>
  <si>
    <t>34</t>
  </si>
  <si>
    <t>21361</t>
  </si>
  <si>
    <t>DRENÁŽNÍ VRSTVY Z GEOTEXTILIE</t>
  </si>
  <si>
    <t>netkaná geotextílie 200g/m2  
v místě hloubkové sanace v místě krajů,  předpoklad délka 400m š. 2,0m : 400,0*2,0=800,000 [A] m2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</si>
  <si>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</si>
  <si>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35</t>
  </si>
  <si>
    <t>21450</t>
  </si>
  <si>
    <t>SANAČNÍ VRSTVY Z KAMENIVA</t>
  </si>
  <si>
    <t>sanační vrstva z kameniva fr.0/125, výměna podloží u podélných propusků, šířka * výška * délka: 
propustek v km 0,170: 1,8*0,3*12,0=6,480 [A] m3 
propustek v km 0,345: 1,8*0,3*10,0=5,400 [C] m3 
propustek v km 0,510: 1,8*0,3*12,0=6,480 [D] m3 
propustek v km 0,570: 1,8*0,3*10,0=5,400 [E] m3 
propustek v km 0,960: 1,8*0,3*14,0=7,560 [F] m3 
propustek v km 1,950: 1,8*0,3*12,5=6,750 [G] m3 
propustek v km 2,210: 1,8*0,3*10,0=5,400 [H] m3 
propustek v km 2,270: 1,8*0,3*10,0=5,400 [I] m3 
příčný propustek v km 0,520: 2,0*0,3*9,3=5,580 [J] m3 
příčný propustek v km 1,940: 2,0*0,3*11,80=7,080 [K] m3 
Celkem: A+C+D+E+F+G+H+I+J+K=61,530 [L] m3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</si>
  <si>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</si>
  <si>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</si>
  <si>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36</t>
  </si>
  <si>
    <t>45152</t>
  </si>
  <si>
    <t>PODKLADNÍ A VÝPLŇOVÉ VRSTVY Z KAMENIVA DRCENÉHO</t>
  </si>
  <si>
    <t>podsyp z ŠP tl. 0,20 m u podélných propusků, šířka * výška * délka: 
příčný propustek v km 1,940: 2,2*0,2*11,80=5,192 [A] m3</t>
  </si>
  <si>
    <t>37</t>
  </si>
  <si>
    <t>461314</t>
  </si>
  <si>
    <t>PATKY Z PROSTÉHO BETONU C25/30</t>
  </si>
  <si>
    <t>betonové zajišťující prahy 400/600 mm z betonu C25/30 - XF2, XC2,  půdorysné délky *1,1 (součinitel pro sklon svahu 1:2), *1,2 (součinitel pro sklon svahu 1:1,5), *1,4 (součinitel pro sklon svahu 1:1), celkem *výška 0,6m *šířka 0,4m: 
propustek v km 0,170: 2*2,4*1,4=6,720 [A] 
propustek v km 0,345: 2*2,4*1,4=6,720 [B] 
propustek v km 0,510: 3,6*1,2=4,320 [C] 
propustek v km 0,570: 2*2,4*1,4=6,720 [D] 
propustek v km 0,960: 2*2,4*1,4=6,720 [E] 
propustek v km 1,950: 2,4*1,4=3,360 [F] 
propustek v km 2,210: 2*2,4*1,4=6,720 [G] 
propustek v km 2,270: 2*2,4*1,4=6,720 [H] 
příčný propustek v km 0,520: (3,4*1,2+2,6*1,2+2,0*1,2)+(2,0*1,2+1,8+1,2*1,2+3,0*1,2)=18,840 [I] 
příčný propustek v km 1,940: (1,8+2,1*1,2+2,0*1,2+2,0*1,2)+(2,5*1,2+2*2,6+2*2,7*1,2)=23,800 [J] 
Celkem: A+B+C+D+E+F+G+H+I+J=90,640 [K] m 
Celkem: K*0,6*0,4=21,754 [L] m3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</si>
  <si>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</si>
  <si>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38</t>
  </si>
  <si>
    <t>465512</t>
  </si>
  <si>
    <t>DLAŽBY Z LOMOVÉHO KAMENE NA MC</t>
  </si>
  <si>
    <t>žulová dlažba tl. 200 mm do lože tl. 140 mm z betonu C20/25 - nXF3 s vyspárováním na cementovou maltu MC 25 šířka spáry 15 mm,  v místě obnovy čel propusků, půdoryné rozměry v m2   *1,1 (součinitel pro sklon svahu 1:2), *1,2 (součinitel pro sklon svahu 1:1,5), *1,4 (součinitel pro sklon svahu 1:1), celkem * tl. 0,34 m: 
propustek v km 0,170: 2*4,5*1,2=10,800 [A] 
propustek v km 0,345: 2*4,5*1,2=10,800 [B] 
propustek v km 0,510: 4,5*1,2=5,400 [C] 
propustek v km 0,570: 2*4,5*1,2=10,800 [D] 
propustek v km 0,960: 2*4,5*1,2=10,800 [E] 
propustek v km 1,950: 4,5*1,2=5,400 [F] 
propustek v km 2,210: 2*4,5*1,2=10,800 [G] 
propustek v km 2,270: 2*4,5*1,2=10,800 [H] 
příčný propustek v km 0,520: (13,7-0,3-0,7)*1,2+(14,8-0,7)*1,2=32,160 [I] 
příčný propustek v km 1,940: (14,0-0,3-0,7)*1,2+(12,2-0,7)*1,2=29,400 [J] 
Celkem: A+B+C+D+E+F+G+H+I+J=137,160 [K] m 
Celkem: K*0,34=46,634 [L] m3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</si>
  <si>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</si>
  <si>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</si>
  <si>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39</t>
  </si>
  <si>
    <t>56330</t>
  </si>
  <si>
    <t>VOZOVKOVÉ VRSTVY ZE ŠTĚRKODRTI</t>
  </si>
  <si>
    <t>vrstva vozovky z ŠDa fr. 0-63, + rozšíření +0,5m na každém kraji nezpevněné krajnice 
hospodářské sjezdy tl. 2*0,2m* plocha: 
propustek v km 0,170: 2*0,2*24,0=9,600 [A] 
propustek v km 0,345: 2*0,2*18,0=7,200 [B] 
propustek v km 0,510: 2*0,2*24,0=9,600 [C] 
propustek v km 0,570: 2*0,2*21,0=8,400 [D] 
propustek v km 0,960: 2*0,2*30,0=12,000 [E] 
propustek v km 1,950: 2*0,2*37,0=14,800 [F] 
propustek v km 2,210: 2*0,2*18,0=7,200 [G] 
propustek v km 2,270: 2*0,2*18,0=7,200 [H] 
příčný propustek v km 0,520  tl. 2*0,20m: 2*0,20*5,0*5,0+2*0,20*2*0,50*5,0=12,000 [I] m3 
příčný propustek v km 1,940  tl. 2*0,20m: 2*0,20*5,0*5,0+2*0,20*2*0,50*5,0=12,000 [J] m3 
v místě hloubkové sanace v místě krajů,  předpoklad tl. 2*0,20m, délka 400m š. 1,5m: 2*0,20*400,0*1,5=240,000 [K] m3 
sanace aktivní zóny v místě hloubkové sanace v místě krajů (bude provedeno pokud Edef2 na pláni bude menší 45 MPa), předpoklad tl. 0,40m, délka 400m š. 1,5m: 0,4*400,0*1,5=240,000 [L] m3 
Celkem: A+B+C+D+E+F+G+H+I+J+K+L=580,000 [M] m3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</si>
  <si>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</si>
  <si>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</si>
  <si>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56360</t>
  </si>
  <si>
    <t>VOZOVKOVÉ VRSTVY Z RECYKLOVANÉHO MATERIÁLU</t>
  </si>
  <si>
    <t>dosypání sjezdů z R-materiálu tl. 0,01 a 0,05 m se zhutněním * plocha: 
0,1*(12,0+44,0+12,0+40,0)=10,800 [A] m3 
0,05*(12,0+24,0+30,0+12,0+12,0+12,0+12,0+12,0)=6,300 [B] m3 
Celkem: A+B=17,100 [C] m3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</si>
  <si>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</si>
  <si>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41</t>
  </si>
  <si>
    <t>56960</t>
  </si>
  <si>
    <t>ZPEVNĚNÍ KRAJNIC Z RECYKLOVANÉHO MATERIÁLU</t>
  </si>
  <si>
    <t>nezpevněných krajnic z R-materiál  tl. 0,10 m * š. 0,5m  * délky: 0,10*0,5*2*(80,0+2430,0)=251,000 [A] m3</t>
  </si>
  <si>
    <t>42</t>
  </si>
  <si>
    <t>572214</t>
  </si>
  <si>
    <t>SPOJOVACÍ POSTŘIK Z MODIFIK EMULZE DO 0,5KG/M2</t>
  </si>
  <si>
    <t>spojovací postřik modifik. emulzí 0,3 kg/m2  C60 BP4:  
plocha obnova tl. 90 mm s nadvýšením 110mm + rozšíření 0,08m na každém kraji nezpevněné krajnice: (572,0+0,08*2*80,0) =584,800 [A] m2 
plocha obnova tl. 90 mm s nadvýšením 50mm + rozšíření 0,08m na každém kraji nezpevněné krajnice: (12382,0+0,08*2*2430,0) =12 770,800 [B] m2 
hospodářské sjezdy: 
propustek v km 0,170: 24,0=24,000 [C] 
propustek v km 0,345: 18,0=18,000 [D] 
propustek v km 0,510: 24,0=24,000 [E] 
propustek v km 0,570: 21,0=21,000 [F] 
propustek v km 0,960: 30,0=30,000 [G] 
propustek v km 1,950: 37,0=37,000 [H] 
propustek v km 2,210: 18,0=18,000 [I] 
propustek v km 2,270: 18,0=18,000 [J] 
Celkem: A+B+C+D+E+F+G+H+I+J=13 545,600 [K] 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</si>
  <si>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</si>
  <si>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43</t>
  </si>
  <si>
    <t>spojovací postřik modifik. emulzí 0,5 kg/m2  C60 BP4 
plocha obnova tl. 90 mm s nadvýšením 110mm + rozšíření 0,08m na každém kraji nezpevněné krajnice: (572,0+0,16*2*80,0) =597,600 [A] m2 
plocha obnova tl. 90 mm s nadvýšením 50mm + rozšíření 0,08m na každém kraji nezpevněné krajnice: (12382,0+0,16*2*2430,0) =13 159,600 [B] m2 
hospodářské sjezdy: 
propustek v km 0,170: 24,0=24,000 [C] 
propustek v km 0,345: 18,0=18,000 [D] 
propustek v km 0,510: 24,0=24,000 [E] 
propustek v km 0,570: 21,0=21,000 [F] 
propustek v km 0,960: 30,0=30,000 [G] 
propustek v km 1,950: 37,0=37,000 [H] 
propustek v km 2,210: 18,0=18,000 [I] 
propustek v km 2,270: 18,0=18,000 [J] 
vyrovnávací vrstva, 10% celkové plochy krytu: 0,10*(852,0+12102,0)=1 295,400 [K] m2 
Celkem: A+B+C+D+E+F+G+H+I+J+K=15 242,600 [L] m2</t>
  </si>
  <si>
    <t>44</t>
  </si>
  <si>
    <t>572224</t>
  </si>
  <si>
    <t>SPOJOVACÍ POSTŘIK Z MODIFIK EMULZE DO 1,0KG/M2</t>
  </si>
  <si>
    <t>spojovací postřik modifik. emulzí 0,9 kg/m2  C60 BP4:  
sanace geomříží , předpoklad: 600,0=600,000 [A] m2</t>
  </si>
  <si>
    <t>45</t>
  </si>
  <si>
    <t>57475</t>
  </si>
  <si>
    <t>VOZOVKOVÉ VÝZTUŽNÉ VRSTVY Z GEOMŘÍŽOVINY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</si>
  <si>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600,0=600,000 [A] m2</t>
  </si>
  <si>
    <t>- dodání geomříže v požadované kvalitě a v množství včetně přesahů (přesahy započteny v jednotkové ceně)  
- očištění podkladu  
- pokládka geomříže dle předepsaného technologického předpisu</t>
  </si>
  <si>
    <t>46</t>
  </si>
  <si>
    <t>574A04</t>
  </si>
  <si>
    <t>ASFALTOVÝ BETON PRO OBRUSNÉ VRSTVY ACO 11+, 11S</t>
  </si>
  <si>
    <t>Vyrovnávací vrstva z ACO 11+ (50/70) prům. tl. 60 mm, plocha * 10% plochy krytu vozovky: 0,06*0,10*(572,0+12382,0)=77,724 [A] m3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</si>
  <si>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</si>
  <si>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47</t>
  </si>
  <si>
    <t>574A34</t>
  </si>
  <si>
    <t>ASFALTOVÝ BETON PRO OBRUSNÉ VRSTVY ACO 11+, 11S TL. 40MM</t>
  </si>
  <si>
    <t>ACO 11+ (50/70) tl. 40 mm, plocha vozovky dle A.3. SITUACE, tloušťka dle A.4. VZOROVÉ PŘÍČNÉ ŘEZY: 
plocha obnova tl. 90 mm s nadvýšením 110mm: (572,0) =572,000 [A] m2 
plocha obnova tl. 90 mm s nadvýšením 50mm: (12382,0) =12 382,000 [B] m2 
hospodářské sjezdy: 
propustek v km 0,170: 24,0=24,000 [C] 
propustek v km 0,345: 18,0=18,000 [D] 
propustek v km 0,510: 24,0=24,000 [E] 
propustek v km 0,570: 21,0=21,000 [F] 
propustek v km 0,960: 30,0=30,000 [G] 
propustek v km 1,950: 37,0=37,000 [H] 
propustek v km 2,210: 18,0=18,000 [I] 
propustek v km 2,270: 18,0=18,000 [J] 
Celkem: A+B+C+D+E+F+G+H+I+J=13 144,000 [K] m2</t>
  </si>
  <si>
    <t>48</t>
  </si>
  <si>
    <t>574C46</t>
  </si>
  <si>
    <t>ASFALTOVÝ BETON PRO LOŽNÍ VRSTVY ACL 16+, 16S TL. 50MM</t>
  </si>
  <si>
    <t>ACL 16+ (50/70) tl. 50 mm, plocha stáv. krytu+0,08m na plocha vozovky dle A.3. SITUACE, tloušťka dle A.4. VZOROVÉ PŘÍČNÉ ŘEZY:  
plocha obnova tl. 90 mm s nadvýšením 110mm + rozšíření 0,08m na každém kraji nezpevněné krajnice: (572,0+0,08*2*80,0) =584,800 [A] m2 
plocha obnova tl. 90 mm s nadvýšením 50mm + rozšíření 0,08m na každém kraji nezpevněné krajnice: (12382,0+0,08*2*2430,0) =12 770,800 [B] m2 
hospodářské sjezdy: 
propustek v km 0,170: 24,0=24,000 [C] 
propustek v km 0,345: 18,0=18,000 [D] 
propustek v km 0,510: 24,0=24,000 [E] 
propustek v km 0,570: 21,0=21,000 [F] 
propustek v km 0,960: 30,0=30,000 [G] 
propustek v km 1,950: 37,0=37,000 [H] 
propustek v km 2,210: 18,0=18,000 [I] 
propustek v km 2,270: 18,0=18,000 [J] 
Celkem: A+B+C+D+E+F+G+H+I+J=13 545,600 [K] m2</t>
  </si>
  <si>
    <t>49</t>
  </si>
  <si>
    <t>574E56</t>
  </si>
  <si>
    <t>ASFALTOVÝ BETON PRO PODKLADNÍ VRSTVY ACP 16+, 16S TL. 60MM</t>
  </si>
  <si>
    <t>plocha obnova tl. 90 mm s nadvýšením 110mm: (572,0+0,16*2*08) =574,560 [A] m2 
sanace geomříží frézování tl. 60mm * plocha: 600,0=600,000 [B] m2 
Celkem: A+B=1 174,560 [C] m2</t>
  </si>
  <si>
    <t>50</t>
  </si>
  <si>
    <t>574E76</t>
  </si>
  <si>
    <t>ASFALTOVÝ BETON PRO PODKLADNÍ VRSTVY ACP 16+, 16S TL. 80MM</t>
  </si>
  <si>
    <t>ACP 16+ (50/70) tl. 80 mm, + rozšíření +0,16m na každém kraji nezpevněné krajnice 
v místě hloubkové sanace v místě krajů,  předpoklad délka 400m š. 1,16m: 400,0*1,16=464,000 [A] m2 
příčný propustek v km 0,520: 5,0*5,0+2*0,16*5,0=26,600 [B] m2 
příčný propustek v km 1,940: 5,0*5,0+2*0,16*5,0=26,600 [C] m2 
Celkem: A+B+C=517,200 [D] m2</t>
  </si>
  <si>
    <t>Potrubí</t>
  </si>
  <si>
    <t>51</t>
  </si>
  <si>
    <t>87446</t>
  </si>
  <si>
    <t>POTRUBÍ Z TRUB PLASTOVÝCH ODPADNÍCH DN DO 400MM</t>
  </si>
  <si>
    <t>propustky pod sjezdy DN400 z PP SN16 včetně seříznutí ve sklonu svahu 
propustek v km 0,170: 12,0=12,000 [A] 
propustek v km 0,345: 10,0=10,000 [B] 
propustek v km 0,510: 12,0=12,000 [C] 
propustek v km 0,570: 10,0=10,000 [D] 
propustek v km 0,960: 14,0=14,000 [E] 
propustek v km 1,950: 12,5=12,500 [F] 
propustek v km 2,210: 10,0=10,000 [G] 
propustek v km 2,270: 10,0=10,000 [H] 
Celkem: A+B+C+D+E+F+G+H=90,500 [I]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</si>
  <si>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</si>
  <si>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52</t>
  </si>
  <si>
    <t>87458</t>
  </si>
  <si>
    <t>POTRUBÍ Z TRUB PLAST ODPAD DN DO 600MM</t>
  </si>
  <si>
    <t>příčný propustek DN600 z PP SN16 včetně seříznutí ve sklonu svahu 
příčný propustek v km 0,520: 9,30=9,300 [A] m 
příčný propustek v km 1,940: 11,80=11,800 [B] m 
Celkem: A+B=21,100 [C] m</t>
  </si>
  <si>
    <t>53</t>
  </si>
  <si>
    <t>899524</t>
  </si>
  <si>
    <t>OBETONOVÁNÍ POTRUBÍ Z PROSTÉHO BETONU DO C25/30</t>
  </si>
  <si>
    <t>podkladní deska a obetonování trouby z C 25/30-XF2,XC2 
propustek v km 0,170, délka* plocha 1,0m2/m: 12,0*1,0=12,000 [A] m3 
propustek v km 0,345, délka* plocha 1,0m2/m: 10,0*1,0=10,000 [B] m3 
propustek v km 0,510, délka* plocha 1,0m2/m: 12,0*1,0=12,000 [C] m3 
propustek v km 0,570, délka* plocha 1,0m2/m: 10,0*1,0=10,000 [D] m3 
propustek v km 0,960, délka* plocha 1,0m2/m: 14,0*1,0=14,000 [E] m3 
propustek v km 1,950, délka* plocha 1,0m2/m: 12,5*1,0=12,500 [F] m3 
propustek v km 2,210, délka* plocha 1,0m2/m: 10,0*1,0=10,000 [G] m3 
propustek v km 2,270, délka* plocha 1,0m2/m: 10,0*1,0=10,000 [H] m3 
příčný propustek v km 0,520, délka* plocha 1,1m2/m: 9,3*1,1=10,230 [I] m3 
Celkem: A+B+C+D+E+F+G+H+I=100,730 [J] 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</si>
  <si>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</si>
  <si>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</si>
  <si>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54</t>
  </si>
  <si>
    <t>91228</t>
  </si>
  <si>
    <t>SMĚROVÉ SLOUPKY Z PLAST HMOT VČETNĚ ODRAZNÉHO PÁSKU</t>
  </si>
  <si>
    <t>bílé  km 0,000-2,510 po 50m: 100=100,000 [A] ks 
bílé v obloucích v km 0,200 , 0,720 , 0,950 , 1,150, 1,220 přidat 4ks, celkem 5 oblouky: 5*4=20,000 [B] 
červené sloupky v místě napojení účelových komunikací: 2*5,0=10,000 [C] 
Celkem: A+B+C=130,000 [D] ks</t>
  </si>
  <si>
    <t>položka zahrnuje:  
- dodání a osazení sloupku včetně nutných zemních prací  
- vnitrostaveništní a mimostaveništní doprava  
- odrazky plastové nebo z retroreflexní fólie</t>
  </si>
  <si>
    <t>55</t>
  </si>
  <si>
    <t>914131</t>
  </si>
  <si>
    <t>DOPRAVNÍ ZNAČKY ZÁKLADNÍ VELIKOSTI OCELOVÉ FÓLIE TŘ 2 - DODÁVKA A MONTÁŽ</t>
  </si>
  <si>
    <t>výměna stávajících značek P4, IS3d+IS3c, IS12a, IS12b, A2b+E4, A2a+E4, IS12a, IS12b: 11,0=11,000 [A] ks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</si>
  <si>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</si>
  <si>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56</t>
  </si>
  <si>
    <t>914133</t>
  </si>
  <si>
    <t>DOPRAVNÍ ZNAČKY ZÁKLADNÍ VELIKOSTI OCELOVÉ FÓLIE TŘ 2 - DEMONTÁŽ</t>
  </si>
  <si>
    <t>výměna stávajících značek P4, IS3d+IS3c, IS12a, IS12b, A2b+E4, A2a+E4, IS12a, IS12b: 11,0=11,000 [A] ks 
definitivně odstranit E2b:  1=1,000 [B]  ks 
Celkem: A+B=12,000 [C] ks</t>
  </si>
  <si>
    <t>Položka zahrnuje odstranění, demontáž a odklizení materiálu s odvozem na předepsané místo</t>
  </si>
  <si>
    <t>57</t>
  </si>
  <si>
    <t>914921</t>
  </si>
  <si>
    <t>SLOUPKY A STOJKY DOPRAVNÍCH ZNAČEK Z OCEL TRUBEK DO PATKY - DODÁVKA A MONTÁŽ</t>
  </si>
  <si>
    <t>výměna stávajících značek P4, IS3d+IS3c, IS12a, IS12b, A2b+E4, A2a+E4, IS12a, IS12b: 8,0=8,000 [A] ks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</si>
  <si>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</si>
  <si>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58</t>
  </si>
  <si>
    <t>914923</t>
  </si>
  <si>
    <t>SLOUPKY A STOJKY DZ Z OCEL TRUBEK DO PATKY DEMONTÁŽ</t>
  </si>
  <si>
    <t>59</t>
  </si>
  <si>
    <t>915111</t>
  </si>
  <si>
    <t>VODOROVNÉ DOPRAVNÍ ZNAČENÍ BARVOU HLADKÉ - DODÁVKA A POKLÁDKA</t>
  </si>
  <si>
    <t>s reflexní úpravou, délky dle SITUACE 
V4 (0,125), (2512,0+2525,0)*0,125=629,625 [A] m2</t>
  </si>
  <si>
    <t>položka zahrnuje:  
- dodání a pokládku nátěrového materiálu (měří se pouze natíraná plocha)  
- předznačení a reflexní úpravu</t>
  </si>
  <si>
    <t>60</t>
  </si>
  <si>
    <t>915211</t>
  </si>
  <si>
    <t>VODOROVNÉ DOPRAVNÍ ZNAČENÍ PLASTEM HLADKÉ - DODÁVKA A POKLÁDKA</t>
  </si>
  <si>
    <t>61</t>
  </si>
  <si>
    <t>919111</t>
  </si>
  <si>
    <t>ŘEZÁNÍ ASFALTOVÉHO KRYTU VOZOVEK TL DO 50MM</t>
  </si>
  <si>
    <t>proříznutí pracovní spáry, délky dle A.3. SITUACE:  
napojení stáv. asf. krytů: 29,0+16,0+10,0+5,5=60,500 [A]  m 
napojení sjezdů: 8,0+6,0+6,0+6,0+10,0+8,0+6,0+6,0=56,000 [B]  m 
Celkem: A+B=116,500 [C]   m</t>
  </si>
  <si>
    <t>položka zahrnuje řezání vozovkové vrstvy v předepsané tloušťce, včetně spotřeby vody</t>
  </si>
  <si>
    <t>62</t>
  </si>
  <si>
    <t>919113</t>
  </si>
  <si>
    <t>ŘEZÁNÍ ASFALTOVÉHO KRYTU VOZOVEK TL DO 150MM</t>
  </si>
  <si>
    <t>řezání krytu vozovky: 
v místě hloubkové sanace v místě krajů,  předpoklad délka 600m:  620,0=620,000 [A] m 
příčný propustek v km 0,520: 2*5,0=10,000 [B]  m 
příčný propustek v km 1,940: 2*5,0=10,000 [C] m 
Celkem: A+B+C=640,000 [D] m</t>
  </si>
  <si>
    <t>63</t>
  </si>
  <si>
    <t>931327</t>
  </si>
  <si>
    <t>TĚSNĚNÍ DILATAČ SPAR ASF ZÁLIVKOU MODIFIK PRŮŘ PŘES 800MM2</t>
  </si>
  <si>
    <t>zalití proříznuté pracovní spáry, délky dle A.3. SITUACE:   
napojení stáv. asf. krytů: 29,0+16,0+10,0+5,5=60,500 [A]  m 
napojení sjezdů: 8,0+6,0+6,0+6,0+10,0+8,0+6,0+6,0=56,000 [B]  m 
těsnění podél říms,  propustek v km 0,140: 2*2,5 =5,000 [C]  m 
Celkem: A+B+C=121,500 [D] m</t>
  </si>
  <si>
    <t>položka zahrnuje dodávku a osazení předepsaného materiálu, očištění ploch spáry před úpravou, očištění okolí spáry po úpravě  
nezahrnuje těsnící profil</t>
  </si>
  <si>
    <t>64</t>
  </si>
  <si>
    <t>93808</t>
  </si>
  <si>
    <t>OČIŠTĚNÍ VOZOVEK ZAMETENÍM</t>
  </si>
  <si>
    <t>Očištění povrchu vozovky po provedení frézování (před provedením spojovacího postřiku a pokládkou asfaltových hutněných vrstev).</t>
  </si>
  <si>
    <t>13955,6=13 955,600 [A]</t>
  </si>
  <si>
    <t>položka zahrnuje očištění předepsaným způsobem včetně odklizení vzniklého odpadu</t>
  </si>
  <si>
    <t>65</t>
  </si>
  <si>
    <t>96613</t>
  </si>
  <si>
    <t>BOURÁNÍ KONSTRUKCÍ Z KAMENE NA MC</t>
  </si>
  <si>
    <t>bourání čel propůstků 
dřík v km 1,940: 2*0,40*2,1*6,0=10,080 [A] 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</si>
  <si>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</si>
  <si>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66</t>
  </si>
  <si>
    <t>96615</t>
  </si>
  <si>
    <t>BOURÁNÍ KONSTRUKCÍ Z PROSTÉHO BETONU</t>
  </si>
  <si>
    <t>bourání čel propůstků, výška * délka, celkem * tl. 0,4m: 
propustek v km 0,170: 2*1,5*2,0=6,000 [A] 
propustek v km 0,345: 2*1,5*2,0=6,000 [B] 
propustek v km 0,510: 2*1,5*2,0=6,000 [C] 
propustek v km 0,570: 2*1,5*2,0=6,000 [D] 
propustek v km 0,960: 2*1,5*2,0=6,000 [E] 
propustek v km 1,950: 2*1,5*2,0=6,000 [F] 
propustek v km 2,210: 2*1,5*2,0=6,000 [G] 
propustek v km 2,270: 2*1,5*2,0=6,000 [H] 
příčný propustek v km 0,520: 2*2,0*2,5=10,000 [I]  
Celkem: A+B+C+D+E+F+G+H+I=58,000 [J] m2 
Celkem: J*0,4=23,200 [K] m3</t>
  </si>
  <si>
    <t>67</t>
  </si>
  <si>
    <t>966346</t>
  </si>
  <si>
    <t>BOURÁNÍ PROPUSTŮ Z TRUB DN DO 400MM</t>
  </si>
  <si>
    <t>hospodářské sjezdy: 
propustek v km 0,170: 12,0=12,000 [A] 
propustek v km 0,345: 10,0=10,000 [B] 
propustek v km 0,510: 12,0=12,000 [C] 
propustek v km 0,570: 10,0=10,000 [D] 
propustek v km 0,960: 12,0=12,000 [E] 
propustek v km 1,950: 12,0=12,000 [F] 
propustek v km 2,210: 10,0=10,000 [G] 
propustek v km 2,270: 10,0=10,000 [H] 
Celkem: A+B+C+D+E+F+G+H=88,000 [I] 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</si>
  <si>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</si>
  <si>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68</t>
  </si>
  <si>
    <t>966358</t>
  </si>
  <si>
    <t>BOURÁNÍ PROPUSTŮ Z TRUB DN DO 600MM</t>
  </si>
  <si>
    <t>příčný propustek v km 0,520: 7,0=7,000 [A]  m 
příčný propustek v  km 1,940: 8,1=8,100 [B] m 
Celkem: A+B=15,100 [C]</t>
  </si>
  <si>
    <t>SO 102</t>
  </si>
  <si>
    <t>OPRAVA SILNICE III/32834 V KM 2,510-3,601</t>
  </si>
  <si>
    <t>položka 12273:  159,286=159,286 [A] m3 
položka 12920:  12,050=12,050 [B] 
položka 12930:  21,900=21,900 [C] 
položka 12980:  2,0*0,2=0,400 [D] 
položka 129946: 67,0*0,1=6,700 [E] 
položka 13273: 170,624=170,624 [F] 
mínus položka 17511: 34,5=34,500 [G] 
Celkem: A+B+C+D+E+F+G=405,460 [H] m3 
Celkem: H*2,0=810,920 [I]  t</t>
  </si>
  <si>
    <t>položka 11352: 77,0*0,1=7,700 [A] 
položka 96687:  12,0*0,5 =6,000 [B]  
Celkem: A+B=13,700 [C] m3 
Celkem: C*2,2 =30,140 [D]  t</t>
  </si>
  <si>
    <t>položka 11313:  30,142=30,142 [A]  m3 
Celkem: A*2,2 =66,312 [B] t</t>
  </si>
  <si>
    <t>křoviny a větve v obnovované krajnici, předpoklad 50,0*2,0=100,000 [A]</t>
  </si>
  <si>
    <t>v místě hloubkové sanace v místě krajů,  předpoklad  délka 50m š. 1,16m: 50,0*1,16=58,000 [A] m2  
u uličních vpusti a přípojky ks * dl. * š. * tl.:  (9,0+11,0)*(2,0*1,0)+(24,0+11,0)*(1,2)=82,000 [B] m2 
u horská vpust a přípojka : 9,0*1,2=10,800 [C] m2 
nové silniční obruby v místě zeleně:  (136,0+43,0+24,0+12,0)*0,30=64,500 [D] m2 
Celkem: A+B+C+D=215,300 [E] m2 
Celkem: E*0,14=30,142 [F] m3</t>
  </si>
  <si>
    <t>11352</t>
  </si>
  <si>
    <t>ODSTRANĚNÍ CHODNÍKOVÝCH OBRUBNÍKŮ BETONOVÝCH</t>
  </si>
  <si>
    <t>silniční obrubník 1000x250x150mm z C35/45-XF4,XD3 do betonového lože C20/25  nXF3: 
výměna obrub v chodníku + rekonstrukce/nové vpustí: 3,0+3*3,0+2,0+9,0+4,0+11,0+3,0+3,0+3,0+3,0+3,0+3,0+2*3,0+3,0+3,0+3,0+3,0+3,0=77,000 [A] m</t>
  </si>
  <si>
    <t>frézování tl. 60 mm, plocha obnova tl. 90 mm s nadvýšením 30mm + rozšíření 0,08m na každém kraji nezpevněné krajnice: 0,06*((1913+1595,0+2020,0)+0,08*(12,0+29,0+32,0+58,0))=332,309 [A] m3 
frézování tl. 90 mm, plocha obnova tl. 90 mm bez nadvýšení + rozšíření 0,08m na každém kraji nezpevněné krajnice: 0,09*((181,0+1608,0+986,0)+0,08*(22,0+36,0+8,0+44,0))=250,542 [B] m3 
frézování tl. 60mm, sanace geomříží , předpoklad: 0,06*500,0=30,000 [C] m3 
Celkem: A+B+C=612,851 [D] m3</t>
  </si>
  <si>
    <t>sejmutí humozní vrstvy tl. 0,1m 
horská vpust v km 2,5366:  4,0*6,0=24,000 [A] m2 
nové silniční obruby + rekonstrukce v místě zeleně:  (136,0+43,0+24,0+12,0+9,0+3,0+3,0)*0,5=115,000 [B] m2 
Celkem: A+B=139,000 [C] m2 
Celkem: C*0,1=13,900 [D] m3</t>
  </si>
  <si>
    <t>v místě hloubkové sanace v místě krajů,  předpoklad tl. 0,37m, délka 50m š. 1,5m: 0,37*50,0*1,5=27,750 [A] m3  
sanace aktivní zóny v místě hloubkové sanace v místě krajů (bude provedeno pokud Edef2 na pláni bude menší 45 MPa), předpoklad tl. 0,40m, délka 50m š. 1,5m : 0,4*50,0*1,5=30,000 [B] m3 
výměna obrub v chodníku dl. * š. 1,0 * tl. 0,15:  (3,0+3*3,0+2,0+3,0+11,0+3,0+3,0+3,0+3,0+2*3,0+3,0+3,0+3,0+3,0+3,0)*1,0*0,15=9,150 [C]  m3 
u uličních vpusti a přípojky ks * dl. * š. * tl.:  (9,0+11,0)*(2,0*2,0*2*0,20)+(24,0+11,0)*(1,2*0,37)=47,540 [D] m3 
u horská vpust a přípojka : 9,0*1,2*0,37=3,996 [E] m3 
šachta od HV v chodníku: 2,0*2,0*0,15=0,600 [F] m3 
nové silniční obruby + rekonstrukce v místě zeleně:  (136,0+43,0+24,0+12,0+9,0+3,0+3,0)*0,50*0,35=40,250 [G] m3 
Celkem: A+B+C+D+E+F+G=159,286 [H] m3</t>
  </si>
  <si>
    <t>vykopávky z dočasné skládky, zpětné použití  zeminy, ornice a R-materiálu 
položka 17511:  34,500=34,500 [A]  m3 
položka 18220:  13,900=13,900 [B]  m3 
položka 56360:  6,050=6,050 [C] m3 
položka 56960: 12,05=12,050 [D] m3 
Celkem: A+B+C+D=66,500 [E] m3</t>
  </si>
  <si>
    <t>čištění vozovky před každým spojovacím postřikem, 2x plocha vozovky:  
plocha obnova tl. 90 mm s nadvýšením 30mm + rozšíření 0,08m na každém kraji nezpevněné krajnice: 2*((1913+1595,0+2020,0)+0,08*(12,0+29,0+32,0+58,0)) =11 076,960 [A] m2 
plocha obnova tl. 90 mm bez nadvýšení + rozšíření 0,08m na každém kraji nezpevněné krajnice: 2*((181,0+1608,0+986,0)+0,08*(22,0+36,0+8,0+44,0))=5 567,600 [B] m2 
vyrovnávací vrstva, 10% celkové plochy krytu: 0,10*(1913+1595,0+2020,0+181,0+1608,0+986,0)=830,300 [C] m2 
Celkem: A+B+C=17 474,860 [D] m2</t>
  </si>
  <si>
    <t>nezpevněných krajnic  tl. 0,10 m * š. 0,5m * délky: 0,10*0,5*(12,0+29,0+32,0+58,0+22,0+36,0+8,0+44,0)=12,050 [A] m3</t>
  </si>
  <si>
    <t>nezpevněné příkopy délky dle A.3. SITUACE 
0,3 m3/m * délka: 0,3*(29,0+44,0)=21,900 [A]  m3</t>
  </si>
  <si>
    <t>12980</t>
  </si>
  <si>
    <t>ČIŠTĚNÍ ULIČNÍCH VPUSTÍ</t>
  </si>
  <si>
    <t>čištění  vpustí 3,110: 1,0=1,000 [A] 
čištění  vpustí 3,170: 1,0=1,000 [B] 
Celkem: A+B=2,000 [C]</t>
  </si>
  <si>
    <t>pročištění propustků  27,0+40,0=67,000 [A] m</t>
  </si>
  <si>
    <t>vč. odvozu a uložení na trvalou skládku v dodavatelem definované vzdálenosti</t>
  </si>
  <si>
    <t>rýhy pro puliční vpusti: počet vpustí * hl. 1,00  m prům. š. 1,85*1,85m + rýhy pro přípojky hl. 1,0m * délka* šířka 1,0m : 
(9,0+11,0)*1,00*(1,85*1,85) +1,0*(24,0+11,0)*1,0=103,450 [A] m3 
horská vpust + přípojka + šachta: 
2,5*1,88*1,8+1,5*(9,0)*1,0+1,50*(1,85*1,85)=27,094 [B] m3 
výměna obrub v chodníku + rekonstrukce vpustí: (3,0+3*3,0+2,0+4,0+11,0+3,0+3,0+3,0+3,0+2*3,0+3,0+3,0+3,0+3,0+3,0)*0,3*0,3=5,580 [C] m3 
rýhy pro nové silniční obruby + výměna v místě zeleně:  (136,0+43,0+24,0+12,0+9,0+3,0+3,0)*0,50*0,30=34,500 [D] m3 
Celkem: A+B+C+D=170,624 [E] m3</t>
  </si>
  <si>
    <t>položka 12110: 13,90=13,900 [A] 
položka 12273: 159,286=159,286 [B] 
položka 13273: 170,624=170,624 [C] 
Celkem: A+B+C=343,810 [D] m3</t>
  </si>
  <si>
    <t>17511</t>
  </si>
  <si>
    <t>OBSYP POTRUBÍ A OBJEKTŮ SE ZHUTNĚNÍM</t>
  </si>
  <si>
    <t>obsyp a zásyp ze zeminy 
rýhy pro nové silniční obruby + výměna v místě zeleně:  (136,0+43,0+24,0+12,0+9,0+3,0+3,0)*0,50*0,30=34,500 [A]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</si>
  <si>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</si>
  <si>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štěrkopískopí obsyp a zásyp 
rýhy pro puliční vpusti: počet vpustí * hl. 0,85  m prům. š. 1,85*1,85m + rýhy pro přípojky hl. 0,9m * délka* šířka 1,0m : 
(9,0+11,0)*0,85*((1,85*1,85)-(0,5*0,5))+0,9*(24,0+11,0)*1,0=85,433 [A] m3 
horská vpust + přípojka + šachta: 
(2,5*1,88*1,8-(1,5*0,88*1,65))+1,4*(9,0)*1,0+1,35*(1,85*1,85)=23,502 [B] m3 
Celkem: A+B=108,935 [C] m3</t>
  </si>
  <si>
    <t>v místě hloubkové sanace v místě krajů,  předpoklad  délka 50m š. 1,5m: 50,0*1,5=75,000 [A] m2  
výměna obrub v chodníku dl. * š. 1,0 * tl. 0,15:  (3,0+3*3,0+2,0+3,0+11,0+3,0+3,0+3,0+3,0+3,0+3,0+2*3,0+3,0+3,0+3,0+3,0+3,0)*1,0=67,000 [B]  m2 
u uličních vpusti a přípojky ks * dl. * š. * tl.:  (9,0+11,0)*(2,0*2,0)+(24,0+11,0)*(1,2)=122,000 [C] m2 
u horská vpust a přípojka : 9,0*1,2=10,800 [D] m2 
šachta od HV v chodníku: 2,0*2,0=4,000 [E] m2 
Celkem: A+B+C+D+E=278,800 [F] m2</t>
  </si>
  <si>
    <t>humozní vrstvy okolo obnovovaných propustků tl. 0,1m 
horská vpust v km 2,5366:  4,0*6,0=24,000 [A] m2 
nové silniční obruby + rekonstrukce v místě zeleně:  (136,0+43,0+24,0+12,0+9,0+3,0+3,0)*0,5=115,000 [B] m2 
Celkem: A+B=139,000 [C] m2 
Celkem: C*0,1=13,900 [D] m3</t>
  </si>
  <si>
    <t>horská vpust v km 2,5366:  4,0*6,0=24,000 [A] m2 
nové silniční obruby + rekonstrukce v místě zeleně:  (136,0+43,0+24,0+12,0+9,0+3,0+3,0)*0,5=115,000 [B] m2 
Celkem: A+B=139,000 [C] m2</t>
  </si>
  <si>
    <t>netkaná geotextílie 200g/m2  
v místě hloubkové sanace v místě krajů,  předpoklad délka 50m š. 2,0m : 50,0*2,0=100,000 [A] m2</t>
  </si>
  <si>
    <t>451312</t>
  </si>
  <si>
    <t>PODKLADNÍ A VÝPLŇOVÉ VRSTVY Z PROSTÉHO BETONU C12/15</t>
  </si>
  <si>
    <t>C 12/15-X0, tl. 0,15m 
uliční vpusti: 9*1,0*1,0*0,15=1,350 [A] m3 
horská vpust: 1*1,9*1,28*0,15=0,365 [B] m3 
Celkem: A+B=1,715 [C] m3</t>
  </si>
  <si>
    <t>podsyp z ŠP tl. 0,10 m u trub, tlouštka *délka  šířka: 
rýhy pro přípojky  
obnova uliční vpustí: 0,1*(24,0+11,0+9,0)*1,0=4,400 [A]  m3</t>
  </si>
  <si>
    <t>vrstva vozovky z ŠDa fr. 0-63 
v místě hloubkové sanace v místě krajů,  předpoklad tl. 2*0,20m, délka 50m š. 1,5m: 2*0,21*50,0*1,5=31,500 [A] m3  
sanace aktivní zóny v místě hloubkové sanace v místě krajů (bude provedeno pokud Edef2 na pláni bude menší 45 MPa),  předpoklad tl. 0,40m, délka 50m š. 1,5m : 0,4*50,0*1,5=30,000 [B] m3 
výměna obrub v chodníku dl. * š. 1,0 * tl. 0,15:  (3,0+3*3,0+2,0+3,0+11,0+3,0+3,0+3,0+3,0+3,0+3,0+2*3,0+3,0+3,0+3,0+3,0+3,0)*1,0*0,15=10,050 [C]  m3 
u uličních vpusti a přípojky ks * dl. * š. * tl.:  (9,0+11,0)*(2,0*2,0*2*0,20)+(24,0+11,0)*(1,2*2*0,20)=48,800 [D] m3 
u horská vpust a přípojka : 9,0*1,2*2*0,20=4,320 [E] m3 
šachta od HV v chodníku: 2,0*2,0*0,15=0,600 [F] m3 
Celkem: A+B+C+D+E+F=125,270 [G] m3</t>
  </si>
  <si>
    <t>dosypání sjezdů z R-materiálu tl. 0,05 m se zhutněním * plocha: 
0,05*(19,0+8,0 +12,0+26,0+12,0+12,0+32,0) =6,050 [A] m3</t>
  </si>
  <si>
    <t>nezpevněných krajnic z R-materiál  tl. 0,10 m * š. 0,5m  * délky: 0,10*0,5*(12,0+29,0+32,0+58,0+22,0+36,0+8,0+44,0)=12,050 [A] m3</t>
  </si>
  <si>
    <t>spojovací postřik modifik. emulzí 0,3 kg/m2  C60 BP4:  
plocha obnova tl. 90 mm s nadvýšením 30mm + rozšíření 0,08m na každém kraji nezpevněné krajnice: (1913+1595,0+2020,0)+0,08*(12,0+29,0+32,0+58,0) =5 538,480 [A] m2 
plocha obnova tl. 90 mm bez nadvýšení + rozšíření 0,08m na každém kraji nezpevněné krajnice: (181,0+1608,0+986,0)+0,08*(22,0+36,0+8,0+44,0)=2 783,800 [B] m2 
Celkem: A+B=8 322,280 [C] m2</t>
  </si>
  <si>
    <t>spojovací postřik modifik. emulzí 0,5 kg/m2  C60 BP4: 
plocha obnova tl. 90 mm s nadvýšením 30mm + rozšíření 0,08m na každém kraji nezpevněné krajnice: (1913+1595,0+2020,0)+0,08*(12,0+29,0+32,0+58,0) =5 538,480 [A] m2 
plocha obnova tl. 90 mm bez nadvýšení + rozšíření 0,08m na každém kraji nezpevněné krajnice: (181,0+1608,0+986,0)+0,08*(22,0+36,0+8,0+44,0)=2 783,800 [B] m2 
vyrovnávací vrstva, 10% celkové plochy krytu: 0,10*(1913+1595,0+2020,0+181,0+1608,0+986,0)=830,300 [C] m2 
Celkem: A+B+C=9 152,580 [D] m2</t>
  </si>
  <si>
    <t>spojovací postřik modifik. emulzí 0,9 kg/m2  C60 BP4:  
sanace geomříží , předpoklad: 500,0=500,000 [A] m2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</si>
  <si>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předpoklad: 500,0=500,000 [A] m2</t>
  </si>
  <si>
    <t>Vyrovnávací vrstva z ACO 11+ (50/70) prům. tl. 60 mm, plocha * 10% plochy krytu vozovky: 0,06*0,10*(1913+1595,0+2020,0+181,0+1608,0+986,0)=49,818 [A] m3</t>
  </si>
  <si>
    <t>ACO 11+ (50/70) tl. 40 mm, plocha vozovky dle A.3. SITUACE, tloušťka dle A.4. VZOROVÉ PŘÍČNÉ ŘEZY: 
plocha obnova tl. 90 mm s nadvýšením 30mm: (1913+1595,0+2020,0) =5 528,000 [A] m2 
plocha obnova tl. 90 mm bez nadvýšení: (181,0+1608,0+986,0)=2 775,000 [B] m2 
Celkem: A+B=8 303,000 [C] m2</t>
  </si>
  <si>
    <t>ACL 16+ (50/70) tl. 50 mm, plocha stáv. krytu+0,08m na plocha vozovky dle A.3. SITUACE, tloušťka dle A.4. VZOROVÉ PŘÍČNÉ ŘEZY:  
plocha obnova tl. 90 mm s nadvýšením 30mm + rozšíření 0,08m na každém kraji nezpevněné krajnice: (1913+1595,0+2020,0)+0,08*(12,0+29,0+32,0+58,0) =5 538,480 [A] m2 
plocha obnova tl. 90 mm bez nadvýšení + rozšíření 0,08m na každém kraji nezpevněné krajnice: (181,0+1608,0+986,0)+0,08*(22,0+36,0+8,0+44,0)=2 783,800 [B] m2 
Celkem: A+B=8 322,280 [C] m2</t>
  </si>
  <si>
    <t>sanace geomříží frézování tl. 60mm * plocha: 500,0=500,000 [A] m2</t>
  </si>
  <si>
    <t>ACP 16+ (50/70) tl. 80 mm 
v místě hloubkové sanace v místě krajů,  předpoklad  délka 50m š. 1,16m: 50,0*1,16=58,000 [A] m2  
u uličních vpusti a přípojky ks * dl. * š. * tl.:  (9,0+11,0)*(2,0*1,0)+(24,0+11,0)*(1,2)=82,000 [B] m2 
u horská vpust a přípojka : 9,0*1,2=10,800 [C] m2 
Celkem: A+B+C=150,800 [D] m2</t>
  </si>
  <si>
    <t>587206</t>
  </si>
  <si>
    <t>PŘEDLÁŽDĚNÍ KRYTU Z BETONOVÝCH DLAŽDIC SE ZÁMKEM</t>
  </si>
  <si>
    <t>předláždění zámkové dlažby  
výměna obrub v chodníku dl. * š. 1,0:  (3,0+3*3,0+2,0+3,0+11,0+3,0+3,0+3,0+3,0+3,0+3,0+2*3,0+3,0+3,0+3,0+3,0+3,0)*1,0=67,000 [A]  m2 
šachta od HV v chodníku: 2,0*2,0=4,000 [B]  m2 
Celkem: A+B=71,000 [C] m2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</si>
  <si>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</si>
  <si>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87433</t>
  </si>
  <si>
    <t>POTRUBÍ Z TRUB PLASTOVÝCH ODPADNÍCH DN DO 150MM</t>
  </si>
  <si>
    <t>trouba DN150 z PP SN12 
u novýh uliční vpustí: 2,0+2,0+2,0+2,0+2*2,0+4,0+4,0+4,0=24,000 [A]  m 
u rekonstruovaných vpustí: 11*1,0=11,000 [B] m 
Celkem: A+B=35,000 [C] m</t>
  </si>
  <si>
    <t>87434</t>
  </si>
  <si>
    <t>POTRUBÍ Z TRUB PLASTOVÝCH ODPADNÍCH DN DO 200MM</t>
  </si>
  <si>
    <t>trouba DN200 z PP SN12 
prefabrikovaná horská vpust v km 2,536: 9,0=9,000 [A]  m</t>
  </si>
  <si>
    <t>87634</t>
  </si>
  <si>
    <t>CHRÁNIČKY Z TRUB PLASTOVÝCH DN DO 200MM</t>
  </si>
  <si>
    <t>chránička STL plynovodu u horské vpusti v km 2,536 : dl. 3,0 m =3,000 [A]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</si>
  <si>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</si>
  <si>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894346</t>
  </si>
  <si>
    <t>ŠACHTY KANALIZAČNÍ Z PROST BETONU NA POTRUBÍ DN DO 400MM</t>
  </si>
  <si>
    <t>nová šachta z monolitického betonu C25/30-XF2, XC1 vyztužená kari sítí s oky 100x100mm s poklopem D400 v km 2,536:  1=1,000 [A] ks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</si>
  <si>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</si>
  <si>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89711</t>
  </si>
  <si>
    <t>VPUSŤ KANALIZAČNÍ ULIČNÍ KOMPLETNÍ MONOLIT BETON</t>
  </si>
  <si>
    <t>obnova uliční vpustí se dnem z monolitického betonu C25/30-XF2, XC1 vyztužená kari sítí s oky 100x100mm, poté z prefabrikovaných bet. dílů s mříží s rámem (500x500) D400 včetně kalového koše, předpoklad 11,0=11,000 [A] ks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</si>
  <si>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</si>
  <si>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89712</t>
  </si>
  <si>
    <t>VPUSŤ KANALIZAČNÍ ULIČNÍ KOMPLETNÍ Z BETONOVÝCH DÍLCŮ</t>
  </si>
  <si>
    <t>nové uliční vpusti s plastovou mříží s rámem (500x500) D400 včetně kalového koše, výšky 1,460 m:  9,0=9,000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</si>
  <si>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</si>
  <si>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89722</t>
  </si>
  <si>
    <t>VPUSŤ KANALIZAČNÍ HORSKÁ KOMPLETNÍ Z BETON DÍLCŮ</t>
  </si>
  <si>
    <t>prefabrikovaná horská vpust 1500x0,88x1500mm z betonu včetně rámu a mříže na vtoku v km 2,536: 1=1,000 [A] ks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</si>
  <si>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</si>
  <si>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</si>
  <si>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</si>
  <si>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</si>
  <si>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</si>
  <si>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20=20,000 [A] ks</t>
  </si>
  <si>
    <t>bílé do nezpevněných krajnicv km 2,520 a 3,570= 2,0 =2,000 [A] ks</t>
  </si>
  <si>
    <t>výměna stávajících značek P2+E2b, P4, P4, P4, P2+E2b, IS3a+IS3c, P2, IS3a+IS3c, P2, A22+E1, IS3a+IS3c, P2, IS12a, IS12b, P4, B13+E3a, B13+E3a: 25,0=25,000 [A] ks</t>
  </si>
  <si>
    <t>výměna stávajících značek P2+E2b, P4, P4, P4, P2+E2b, IS3a+IS3c, P2, IS3a+IS3c, P2, A22+E1, IS3a+IS3c, P2, IS12a, IS12b, P4, B13+E3a, B13+E3a: 25,0=25,000 [A] ks 
definitivně odstranit stávající P2+E2b, E2b, P2+E2b, E2b, E2b, P2+E2b, E2b, E2b, E2b: 12,0=12,000 [B] ks 
Celkem: A+B=37,000 [C] ks</t>
  </si>
  <si>
    <t>výměna stávajících značek P2+E2b, P4, P4, P4, P2+E2b, IS3a+IS3c, P2, IS3a+IS3c, P2, A22+E1, IS3a+IS3c, P2, IS12a, IS12b, P4, B13+E3a, B13+E3a: 17,0=17,000 [A] ks</t>
  </si>
  <si>
    <t>výměna stávajících značek P2+E2b, P4, P4, P4, P2+E2b, IS3a+IS3c, P2, IS3a+IS3c, P2, A22+E1, IS3a+IS3c, P2, IS12a, IS12b, P4, B13+E3a, B13+E3a: 17,0=17,000 [A] ks 
definitivně odstranit stávající P2+E2b, E2b, P2+E2b, E2b, E2b, P2+E2b, E2b, E2b, E2b: 3,0=3,000 [B] ks 
Celkem: A+B=20,000 [C] ks</t>
  </si>
  <si>
    <t>s reflexní úpravou, délky dle SITUACE 
V4 (0,125), (505,0+175,0+321,0+55,0+461,0+350,0+9,0+47,0+90,0)*0,125=251,625 [A] m2 
V2b (1,5/1,5/0,125), (22,0+22,0+40,0+38,0+31,0)*0,125*1/2 =9,563 [B] m2 
V2b (0,5/0,5/0,125), (14,0)*0,125*1/2 =0,875 [C] m2 
V11a  délky 12,0m 4*8,0 m2=32,000 [D] m2 
V2b (3,0/1,5/0,125), (798,0)*0,125*2/3 =66,500 [E] m2 
V1a (0,125), (135,0)*0,125=16,875 [F] 
Celkem: A+B+C+D+E+F=377,438 [G] m2</t>
  </si>
  <si>
    <t>917224</t>
  </si>
  <si>
    <t>SILNIČNÍ A CHODNÍKOVÉ OBRUBY Z BETONOVÝCH OBRUBNÍKŮ ŠÍŘ 150MM</t>
  </si>
  <si>
    <t>silniční obrubník 1000x250x150mm z C35/45-XF4,XD3 do betonového lože C20/25  nXF3: 
nové silniční obruby v místě zeleně: 136,0+43,0+24,0+12,0=215,000 [A] m 
výměna obrub v chodníku + rekonstrukce/nové vpustí: 3,0+3*3,0+2,0+9,0+4,0+11,0+3,0+3,0+3,0+3,0+3,0+3,0+2*3,0+3,0+3,0+3,0+3,0+3,0=77,000 [B] m 
Celkem: A+B=292,000 [C] m</t>
  </si>
  <si>
    <t>Položka zahrnuje:  
dodání a pokládku betonových obrubníků o rozměrech předepsaných zadávací dokumentací  
betonové lože i boční betonovou opěrku.</t>
  </si>
  <si>
    <t>proříznutí pracovní spáry, délky dle A.3. SITUACE:  
napojení stáv. asf. krytů: 5,5+4,0+14,0+6,0+38,0+7,0+4,0+4,0+46,0+5,0+10,0+6,0+33,0+7,0+5,0+30,0+5,0+5,0+7,0+8,0+5,0+5,0+6,0+5,0+8,0+6,0+6,0+5,0+6,0+7,0+6,0+5,0+9,0+46,0+22,0+15,0+6,0=417,500 [A]  m 
pracovní spára v ose silnice v km 3,108-3,601: 493,0=493,000 [B]  m 
Celkem: A+B=910,500 [C]  m</t>
  </si>
  <si>
    <t>řezání krytu vozovky: 
nové silniční obruby v místě zeleně: 136,0+43,0+24,0+12,0=215,000 [A] m 
výměna obrub v chodníku + rekonstrukce/nové vpustí: 3,0+3*4,0+2,0+9,0+4,0+11,0+4,0+4,0+4,0+4,0+4,0+4,0+2*4,0+4,0+4,0+4,0+4,0+4,0=93,000 [B] m 
přípojky od HV a UV: 2*(6,0+2,0+2,0+2,0+2,0+2*2,0+4,0+4,0+4,0)=60,000 [C] 
v místě hloubkové sanace v místě krajů,  předpoklad délka400m: 400,0=400,000 [D] 
Celkem: A+B+C+D=768,000 [E] m</t>
  </si>
  <si>
    <t>919142</t>
  </si>
  <si>
    <t>ŘEZÁNÍ ŽELEZOBETONOVÝCH KONSTRUKCÍ TL DO 100MM</t>
  </si>
  <si>
    <t>navrtání a utěsnění kanalizačních potrubí pro DN150mm a DN200 od vpustí:  vpustí do kanalizace: 
10*(2*3,14*0,25)=15,700 [A] m</t>
  </si>
  <si>
    <t>položka zahrnuje řezání železobetonových konstrukcí v předepsané tloušťce, včetně spotřeby vody</t>
  </si>
  <si>
    <t>zalití proříznuté pracovní spáry, délky dle A.3. SITUACE:   
napojení stáv. asf. krytů: 5,5+4,0+14,0+6,0+38,0+7,0+4,0+4,0+46,0+5,0+10,0+6,0+33,0+7,0+5,0+30,0+5,0+5,0+7,0+8,0+5,0+5,0+6,0+5,0+8,0+6,0+6,0+5,0+6,0+7,0+6,0+5,0+9,0+46,0+22,0+15,0+6,0=417,500 [A]  m 
pracovní spára v ose silnice v km 3,108-3,601: 493,0=493,000 [B]  m 
Celkem: A+B=910,500 [C]  m</t>
  </si>
  <si>
    <t>8822,88=8 822,880 [A]</t>
  </si>
  <si>
    <t>96687</t>
  </si>
  <si>
    <t>VYBOURÁNÍ ULIČNÍCH VPUSTÍ KOMPLETNÍCH</t>
  </si>
  <si>
    <t>obnova uliční vpustí  a šachty z monolitického  betonu: (11,0+1,0)=12,000 [A] m3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</si>
  <si>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</si>
  <si>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151</t>
  </si>
  <si>
    <t>DOPRAVNĚ INŽENÝRSKÁ OPATŘENÍ PRO SO 101</t>
  </si>
  <si>
    <t>91400</t>
  </si>
  <si>
    <t>DOČASNÉ ZAKRYTÍ NEBO OTOČENÍ STÁVAJÍCÍCH DOPRAVNÍCH ZNAČEK</t>
  </si>
  <si>
    <t>překrtnutí cílů na směrových značkách: 10=10,000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</si>
  <si>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</si>
  <si>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</si>
  <si>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</si>
  <si>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dle A.8. DOČASNÉ DOPRAVNÍ OPATŘENÍ 
dodávka, údržba během výstavby, včetně nájemného během výstavby   
značení objízdné trasy: 19,0=19,000 [A] 
značení na staveništi : 6,0 =6,000 [B] 
Celkem: A+B=25,000 [C] ks</t>
  </si>
  <si>
    <t>položka zahrnuje:  
- dopravu demontované značky z dočasné skládky  
- osazení a montáž značky na místě určeném projektem  
- nutnou opravu poškozených částí  
nezahrnuje dodávku značky</t>
  </si>
  <si>
    <t>značení objízdné trasy: 19,0=19,000 [A] 
značení na staveništi : 6,0 =6,000 [B] 
Celkem: A+B=25,000 [C] ks</t>
  </si>
  <si>
    <t>914139R</t>
  </si>
  <si>
    <t>DOPRAV ZNAČKY ZÁKLAD VEL OCEL FÓLIE TŘ 2 - NÁJEMNÉ</t>
  </si>
  <si>
    <t>Nájemné po celou dobu stavby. Uvedená částka za pronájem DZ bude čerpána jako celek po ukončení části a nebude mít návaznost na příp. prodloužení harmonogramu stavby / části z důvodu na straně zhotovitele. 1=1,000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</si>
  <si>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</si>
  <si>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</si>
  <si>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</si>
  <si>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dle A.8. DOČASNÉ DOPRAVNÍ OPATŘENÍ  
dodávka, údržba během výstavby, včetně nájemného během výstavby 
značení objízdné trasy: 2,0=2,000 [A] ks</t>
  </si>
  <si>
    <t>914433</t>
  </si>
  <si>
    <t>DOPRAVNÍ ZNAČKY 100X150CM OCELOVÉ FÓLIE TŘ 2 - DEMONTÁŽ</t>
  </si>
  <si>
    <t>značení objízdné trasy: 2,0=2,000 [A] ks</t>
  </si>
  <si>
    <t>914439R</t>
  </si>
  <si>
    <t>DOPRAV ZNAČKY 100X150CM OCEL FÓLIE TŘ 2 - NÁJEMNÉ</t>
  </si>
  <si>
    <t>916112</t>
  </si>
  <si>
    <t>DOPRAV SVĚTLO VÝSTRAŽ SAMOSTATNÉ - MONTÁŽ S PŘESUNEM</t>
  </si>
  <si>
    <t>dle A.8. DOČASNÉ DOPRAVNÍ OPATŘENÍ 
dodávka, údržba během výstavby, včetně nájemného během výstavby  
značení na staveništi : 3*3,0=9,000 [A]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</si>
  <si>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</si>
  <si>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</si>
  <si>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</si>
  <si>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značení na staveništi : 3*3,0=9,000 [A] ks</t>
  </si>
  <si>
    <t>Položka zahrnuje odstranění, demontáž a odklizení zařízení s odvozem na předepsané místo</t>
  </si>
  <si>
    <t>916119R</t>
  </si>
  <si>
    <t>DOPRAV SVĚTLO VÝSTRAŽ SAMOSTATNÉ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</si>
  <si>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</si>
  <si>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</si>
  <si>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</si>
  <si>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dle A.8. DOČASNÉ DOPRAVNÍ OPATŘENÍ  
dodávka, údržba během výstavby, včetně nájemného během výstavby 
značení na staveništi : 3,0=3,000 [A]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</si>
  <si>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</si>
  <si>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</si>
  <si>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</si>
  <si>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značení na staveništi : 3,0=3,000 [A] ks</t>
  </si>
  <si>
    <t>916329R</t>
  </si>
  <si>
    <t>DOPRAVNÍ ZÁBRANY Z2 S FÓLIÍ TŘ 2 - NÁJEMNÉ</t>
  </si>
  <si>
    <t>916362</t>
  </si>
  <si>
    <t>SMĚROVACÍ DESKY Z4 OBOUSTR S FÓLIÍ TŘ 2 - MONTÁŽ S PŘESUNEM</t>
  </si>
  <si>
    <t>dodávka, údržba během výstavby, včetně nájemného během výstavby 
značení na staveništi : 10,0 =10,000 [A] ks</t>
  </si>
  <si>
    <t>916363</t>
  </si>
  <si>
    <t>SMĚROVACÍ DESKY Z4 OBOUSTR S FÓLIÍ TŘ 2 - DEMONTÁŽ</t>
  </si>
  <si>
    <t>značení na staveništi : 10,0 =10,000 [A] ks</t>
  </si>
  <si>
    <t>916369R</t>
  </si>
  <si>
    <t>SMĚROVACÍ DESKY Z4 OBOUSTR S FÓLIÍ TŘ 2 - NÁJEMNÉ</t>
  </si>
  <si>
    <t>916712</t>
  </si>
  <si>
    <t>UPEVŇOVACÍ KONSTR - PODKLADNÍ DESKA POD 28KG - MONTÁŽ S PŘESUNEM</t>
  </si>
  <si>
    <t>dle A.8. DOČASNÉ DOPRAVNÍ OPATŘENÍ 
dodávka, údržba během výstavby, včetně nájemného během výstavby 
značka, 2ks:  2*25,0=50,000 [A] 
značka 100x150, 3ks: 3*3,0=9,000 [B] 
na stavbě zábrany Z2, 4ks: 4*3,0=12,000 [C] 
na stavbě směrovací desky Z4: 1*10,0=10,000 [D] 
Celkem: A+B+C+D=81,000 [E] ks</t>
  </si>
  <si>
    <t>916713</t>
  </si>
  <si>
    <t>UPEVŇOVACÍ KONSTR - PODKLADNÍ DESKA POD 28KG - DEMONTÁŽ</t>
  </si>
  <si>
    <t>značka, 2ks:  2*25,0=50,000 [A] 
značka 100x150, 3ks: 3*3,0=9,000 [B] 
na stavbě zábrany Z2, 4ks: 4*3,0=12,000 [C] 
na stavbě směrovací desky Z4: 1*10,0=10,000 [D] 
Celkem: A+B+C+D=81,000 [E] ks</t>
  </si>
  <si>
    <t>916719R</t>
  </si>
  <si>
    <t>UPEVŇOVACÍ KONSTR - PODKLAD DESKA POD 28KG - NÁJEMNÉ</t>
  </si>
  <si>
    <t>SO 152</t>
  </si>
  <si>
    <t>DOPRAVNĚ INŽENÝRSKÁ OPATŘENÍ PRO SO 102</t>
  </si>
  <si>
    <t>dle A.8. DOČASNÉ DOPRAVNÍ OPATŘENÍ 
dodávka, údržba během výstavby, včetně nájemného během výstavby   
značení objízdné trasy: 17,0=17,000 [A] 
značení na staveništi : 4,0 =4,000 [B] 
značení na staveništi pracovní místo B/5.1.: 7,0=7,000 [C] 
Celkem: A+B+C=28,000 [D] ks</t>
  </si>
  <si>
    <t>značení objízdné trasy: 17,0=17,000 [A] 
značení na staveništi : 4,0 =4,000 [B] 
značení na staveništi pracovní místo B/5.1.: 7,0=7,000 [C] 
Celkem: A+B+C=28,000 [D] ks</t>
  </si>
  <si>
    <t>dle A.8. DOČASNÉ DOPRAVNÍ OPATŘENÍ 
dodávka, údržba během výstavby, včetně nájemného během výstavby  
značení na staveništi : 3*3,0=9,000 [A] ks 
značení na staveništi pracovní místo B/5.1.: 2,0=2,000 [B] 
Celkem: A+B=11,000 [C] ks</t>
  </si>
  <si>
    <t>značení na staveništi : 3*3,0=9,000 [A] ks 
značení na staveništi pracovní místo B/5.1.: 2,0=2,000 [B] 
Celkem: A+B=11,000 [C] ks</t>
  </si>
  <si>
    <t>916132</t>
  </si>
  <si>
    <t>DOPRAV SVĚTLO VÝSTRAŽ SOUPRAVA 5KS - MONTÁŽ S PŘESUNEM</t>
  </si>
  <si>
    <t>dodávka, údržba během výstavby, včetně nájemného během výstavby 
značení na staveništi pracovní místo B/5.1.: 1,0=1,000 [A] ks</t>
  </si>
  <si>
    <t>916133</t>
  </si>
  <si>
    <t>DOPRAV SVĚTLO VÝSTRAŽ SOUPRAVA 5KS - DEMONTÁŽ</t>
  </si>
  <si>
    <t>značení na staveništi pracovní místo B/5.1.: 1,0=1,000 [A] ks</t>
  </si>
  <si>
    <t>916139R</t>
  </si>
  <si>
    <t>DOPRAVNÍ SVĚTLO VÝSTRAŽNÉ SOUPRAVA 5 KUSŮ - NÁJEMNÉ</t>
  </si>
  <si>
    <t>dle A.8. DOČASNÉ DOPRAVNÍ OPATŘENÍ  
dodávka, údržba během výstavby, včetně nájemného během výstavby 
značení na staveništi : 3,0=3,000 [A] ks 
značení na staveništi pracovní místo B/5.1.: 1,0=1,000 [B] 
Celkem: A+B=4,000 [C] ks</t>
  </si>
  <si>
    <t>značení na staveništi : 3,0=3,000 [A] ks 
značení na staveništi pracovní místo B/5.1.: 1,0=1,000 [B] 
Celkem: A+B=4,000 [C] ks</t>
  </si>
  <si>
    <t>dodávka, údržba během výstavby, včetně nájemného během výstavby 
značení na staveništi : 10,0 =10,000 [A] ks 
značení na staveništi pracovní místo B/5.1.: 20,0=20,000 [B] ks 
Celkem: A+B=30,000 [C] ks</t>
  </si>
  <si>
    <t>značení na staveništi : 10,0 =10,000 [A] ks 
značení na staveništi pracovní místo B/5.1.: 20,0=20,000 [B] ks 
Celkem: A+B=30,000 [C] ks</t>
  </si>
  <si>
    <t>dle A.8. DOČASNÉ DOPRAVNÍ OPATŘENÍ 
dodávka, údržba během výstavby, včetně nájemného během výstavby 
značka, 2ks:  2*28,0=56,000 [A] 
značka 100x150, 3ks: 3*2,0=6,000 [B] 
na stavbě zábrany Z2, 4ks: 4*3,0=12,000 [C] 
na stavbě směrovací desky Z4: 1*30,0=30,000 [D] 
Celkem: A+B+C+D=104,000 [E] ks</t>
  </si>
  <si>
    <t>značka, 2ks:  2*28,0=56,000 [A] 
značka 100x150, 3ks: 3*2,0=6,000 [B] 
na stavbě zábrany Z2, 4ks: 4*3,0=12,000 [C] 
na stavbě směrovací desky Z4: 1*30,0=30,000 [D] 
Celkem: A+B+C+D=104,000 [E] ks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</si>
</sst>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76.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25.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54</v>
      </c>
    </row>
    <row r="19" spans="1:5" ht="25.5">
      <c r="A19" s="30" t="s">
        <v>42</v>
      </c>
      <c r="E19" s="31" t="s">
        <v>49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51</v>
      </c>
      <c s="19" t="s">
        <v>55</v>
      </c>
      <c s="24" t="s">
        <v>53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56</v>
      </c>
    </row>
    <row r="23" spans="1:5" ht="25.5">
      <c r="A23" s="30" t="s">
        <v>42</v>
      </c>
      <c r="E23" s="31" t="s">
        <v>49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59</v>
      </c>
    </row>
    <row r="27" spans="1:5" ht="25.5">
      <c r="A27" s="30" t="s">
        <v>42</v>
      </c>
      <c r="E27" s="31" t="s">
        <v>49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89.25">
      <c r="A30" s="28" t="s">
        <v>40</v>
      </c>
      <c r="E30" s="29" t="s">
        <v>62</v>
      </c>
    </row>
    <row r="31" spans="1:5" ht="12.75">
      <c r="A31" s="30" t="s">
        <v>42</v>
      </c>
      <c r="E31" s="31" t="s">
        <v>63</v>
      </c>
    </row>
    <row r="32" spans="1:5" ht="12.75">
      <c r="A32" t="s">
        <v>44</v>
      </c>
      <c r="E32" s="29" t="s">
        <v>50</v>
      </c>
    </row>
    <row r="33" spans="1:16" ht="12.75">
      <c r="A33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63.75">
      <c r="A34" s="28" t="s">
        <v>40</v>
      </c>
      <c r="E34" s="29" t="s">
        <v>67</v>
      </c>
    </row>
    <row r="35" spans="1:5" ht="76.5">
      <c r="A35" s="30" t="s">
        <v>42</v>
      </c>
      <c r="E35" s="31" t="s">
        <v>68</v>
      </c>
    </row>
    <row r="36" spans="1:5" ht="63.75">
      <c r="A36" t="s">
        <v>44</v>
      </c>
      <c r="E36" s="29" t="s">
        <v>69</v>
      </c>
    </row>
    <row r="37" spans="1:16" ht="12.75">
      <c r="A37" s="19" t="s">
        <v>35</v>
      </c>
      <c s="23" t="s">
        <v>70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73</v>
      </c>
    </row>
    <row r="39" spans="1:5" ht="25.5">
      <c r="A39" s="30" t="s">
        <v>42</v>
      </c>
      <c r="E39" s="31" t="s">
        <v>49</v>
      </c>
    </row>
    <row r="40" spans="1:5" ht="12.75">
      <c r="A40" t="s">
        <v>44</v>
      </c>
      <c r="E40" s="29" t="s">
        <v>50</v>
      </c>
    </row>
    <row r="41" spans="1:16" ht="12.75">
      <c r="A41" s="19" t="s">
        <v>35</v>
      </c>
      <c s="23" t="s">
        <v>30</v>
      </c>
      <c s="23" t="s">
        <v>74</v>
      </c>
      <c s="19" t="s">
        <v>37</v>
      </c>
      <c s="24" t="s">
        <v>75</v>
      </c>
      <c s="25" t="s">
        <v>76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77</v>
      </c>
    </row>
    <row r="43" spans="1:5" ht="102">
      <c r="A43" s="30" t="s">
        <v>42</v>
      </c>
      <c r="E43" s="31" t="s">
        <v>78</v>
      </c>
    </row>
    <row r="44" spans="1:5" ht="89.25">
      <c r="A44" t="s">
        <v>44</v>
      </c>
      <c r="E44" s="29" t="s">
        <v>79</v>
      </c>
    </row>
    <row r="45" spans="1:16" ht="12.75">
      <c r="A45" s="19" t="s">
        <v>35</v>
      </c>
      <c s="23" t="s">
        <v>32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14.75">
      <c r="A46" s="28" t="s">
        <v>40</v>
      </c>
      <c r="E46" s="29" t="s">
        <v>82</v>
      </c>
    </row>
    <row r="47" spans="1:5" ht="25.5">
      <c r="A47" s="30" t="s">
        <v>42</v>
      </c>
      <c r="E47" s="31" t="s">
        <v>83</v>
      </c>
    </row>
    <row r="48" spans="1:5" ht="12.75">
      <c r="A48" t="s">
        <v>44</v>
      </c>
      <c r="E48" s="29" t="s">
        <v>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0+O8+O21+O142+O151+O164+O213+O226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</v>
      </c>
      <c s="32">
        <f>0+I8+I21+I142+I151+I164+I213+I226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85</v>
      </c>
      <c s="5"/>
      <c s="14" t="s">
        <v>86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4930.328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90</v>
      </c>
    </row>
    <row r="11" spans="1:5" ht="165.75">
      <c r="A11" s="30" t="s">
        <v>42</v>
      </c>
      <c r="E11" s="31" t="s">
        <v>91</v>
      </c>
    </row>
    <row r="12" spans="1:5" ht="25.5">
      <c r="A12" t="s">
        <v>44</v>
      </c>
      <c r="E12" s="29" t="s">
        <v>92</v>
      </c>
    </row>
    <row r="13" spans="1:16" ht="12.75">
      <c r="A13" s="19" t="s">
        <v>35</v>
      </c>
      <c s="23" t="s">
        <v>13</v>
      </c>
      <c s="23" t="s">
        <v>93</v>
      </c>
      <c s="19" t="s">
        <v>37</v>
      </c>
      <c s="24" t="s">
        <v>94</v>
      </c>
      <c s="25" t="s">
        <v>89</v>
      </c>
      <c s="26">
        <v>134.182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95</v>
      </c>
    </row>
    <row r="15" spans="1:5" ht="76.5">
      <c r="A15" s="30" t="s">
        <v>42</v>
      </c>
      <c r="E15" s="31" t="s">
        <v>96</v>
      </c>
    </row>
    <row r="16" spans="1:5" ht="25.5">
      <c r="A16" t="s">
        <v>44</v>
      </c>
      <c r="E16" s="29" t="s">
        <v>92</v>
      </c>
    </row>
    <row r="17" spans="1:16" ht="12.75">
      <c r="A17" s="19" t="s">
        <v>35</v>
      </c>
      <c s="23" t="s">
        <v>12</v>
      </c>
      <c s="23" t="s">
        <v>97</v>
      </c>
      <c s="19" t="s">
        <v>37</v>
      </c>
      <c s="24" t="s">
        <v>98</v>
      </c>
      <c s="25" t="s">
        <v>89</v>
      </c>
      <c s="26">
        <v>161.392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99</v>
      </c>
    </row>
    <row r="19" spans="1:5" ht="25.5">
      <c r="A19" s="30" t="s">
        <v>42</v>
      </c>
      <c r="E19" s="31" t="s">
        <v>100</v>
      </c>
    </row>
    <row r="20" spans="1:5" ht="25.5">
      <c r="A20" t="s">
        <v>44</v>
      </c>
      <c r="E20" s="29" t="s">
        <v>92</v>
      </c>
    </row>
    <row r="21" spans="1:18" ht="12.75" customHeight="1">
      <c r="A21" s="5" t="s">
        <v>33</v>
      </c>
      <c s="5"/>
      <c s="35" t="s">
        <v>19</v>
      </c>
      <c s="5"/>
      <c s="21" t="s">
        <v>101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0+I22+I26+I30+I34+I38+I42+I46+I50+I54+I58+I62+I66+I70+I74+I78+I82+I86+I90+I94+I98+I102+I106+I110+I114+I118+I122+I126+I130+I134+I138</f>
      </c>
      <c>
        <f>0+O22+O26+O30+O34+O38+O42+O46+O50+O54+O58+O62+O66+O70+O74+O78+O82+O86+O90+O94+O98+O102+O106+O110+O114+O118+O122+O126+O130+O134+O138</f>
      </c>
    </row>
    <row r="22" spans="1:16" ht="12.75">
      <c r="A22" s="19" t="s">
        <v>35</v>
      </c>
      <c s="23" t="s">
        <v>23</v>
      </c>
      <c s="23" t="s">
        <v>102</v>
      </c>
      <c s="19" t="s">
        <v>37</v>
      </c>
      <c s="24" t="s">
        <v>103</v>
      </c>
      <c s="25" t="s">
        <v>104</v>
      </c>
      <c s="26">
        <v>1000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105</v>
      </c>
    </row>
    <row r="24" spans="1:5" ht="12.75">
      <c r="A24" s="30" t="s">
        <v>42</v>
      </c>
      <c r="E24" s="31" t="s">
        <v>106</v>
      </c>
    </row>
    <row r="25" spans="1:5" ht="38.25">
      <c r="A25" t="s">
        <v>44</v>
      </c>
      <c r="E25" s="29" t="s">
        <v>107</v>
      </c>
    </row>
    <row r="26" spans="1:16" ht="12.75">
      <c r="A26" s="19" t="s">
        <v>35</v>
      </c>
      <c s="23" t="s">
        <v>25</v>
      </c>
      <c s="23" t="s">
        <v>108</v>
      </c>
      <c s="19" t="s">
        <v>37</v>
      </c>
      <c s="24" t="s">
        <v>109</v>
      </c>
      <c s="25" t="s">
        <v>76</v>
      </c>
      <c s="26">
        <v>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105</v>
      </c>
    </row>
    <row r="28" spans="1:5" ht="12.75">
      <c r="A28" s="30" t="s">
        <v>42</v>
      </c>
      <c r="E28" s="31" t="s">
        <v>110</v>
      </c>
    </row>
    <row r="29" spans="1:5" ht="165.75">
      <c r="A29" t="s">
        <v>44</v>
      </c>
      <c r="E29" s="29" t="s">
        <v>111</v>
      </c>
    </row>
    <row r="30" spans="1:16" ht="12.75">
      <c r="A30" s="19" t="s">
        <v>35</v>
      </c>
      <c s="23" t="s">
        <v>27</v>
      </c>
      <c s="23" t="s">
        <v>112</v>
      </c>
      <c s="19" t="s">
        <v>37</v>
      </c>
      <c s="24" t="s">
        <v>113</v>
      </c>
      <c s="25" t="s">
        <v>114</v>
      </c>
      <c s="26">
        <v>73.36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115</v>
      </c>
    </row>
    <row r="32" spans="1:5" ht="63.75">
      <c r="A32" s="30" t="s">
        <v>42</v>
      </c>
      <c r="E32" s="31" t="s">
        <v>116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64</v>
      </c>
      <c s="23" t="s">
        <v>118</v>
      </c>
      <c s="19" t="s">
        <v>37</v>
      </c>
      <c s="24" t="s">
        <v>119</v>
      </c>
      <c s="25" t="s">
        <v>114</v>
      </c>
      <c s="26">
        <v>570.224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120</v>
      </c>
    </row>
    <row r="36" spans="1:5" ht="114.75">
      <c r="A36" s="30" t="s">
        <v>42</v>
      </c>
      <c r="E36" s="31" t="s">
        <v>121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70</v>
      </c>
      <c s="23" t="s">
        <v>122</v>
      </c>
      <c s="19" t="s">
        <v>37</v>
      </c>
      <c s="24" t="s">
        <v>123</v>
      </c>
      <c s="25" t="s">
        <v>124</v>
      </c>
      <c s="26">
        <v>32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38.25">
      <c r="A40" s="30" t="s">
        <v>42</v>
      </c>
      <c r="E40" s="31" t="s">
        <v>125</v>
      </c>
    </row>
    <row r="41" spans="1:5" ht="38.25">
      <c r="A41" t="s">
        <v>44</v>
      </c>
      <c r="E41" s="29" t="s">
        <v>126</v>
      </c>
    </row>
    <row r="42" spans="1:16" ht="12.75">
      <c r="A42" s="19" t="s">
        <v>35</v>
      </c>
      <c s="23" t="s">
        <v>30</v>
      </c>
      <c s="23" t="s">
        <v>127</v>
      </c>
      <c s="19" t="s">
        <v>37</v>
      </c>
      <c s="24" t="s">
        <v>128</v>
      </c>
      <c s="25" t="s">
        <v>129</v>
      </c>
      <c s="26">
        <v>480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130</v>
      </c>
    </row>
    <row r="45" spans="1:5" ht="63.75">
      <c r="A45" t="s">
        <v>44</v>
      </c>
      <c r="E45" s="29" t="s">
        <v>131</v>
      </c>
    </row>
    <row r="46" spans="1:16" ht="12.75">
      <c r="A46" s="19" t="s">
        <v>35</v>
      </c>
      <c s="23" t="s">
        <v>32</v>
      </c>
      <c s="23" t="s">
        <v>132</v>
      </c>
      <c s="19" t="s">
        <v>37</v>
      </c>
      <c s="24" t="s">
        <v>133</v>
      </c>
      <c s="25" t="s">
        <v>114</v>
      </c>
      <c s="26">
        <v>32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76.5">
      <c r="A48" s="30" t="s">
        <v>42</v>
      </c>
      <c r="E48" s="31" t="s">
        <v>134</v>
      </c>
    </row>
    <row r="49" spans="1:5" ht="38.25">
      <c r="A49" t="s">
        <v>44</v>
      </c>
      <c r="E49" s="29" t="s">
        <v>135</v>
      </c>
    </row>
    <row r="50" spans="1:16" ht="12.75">
      <c r="A50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114</v>
      </c>
      <c s="26">
        <v>557.5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139</v>
      </c>
    </row>
    <row r="52" spans="1:5" ht="229.5">
      <c r="A52" s="30" t="s">
        <v>42</v>
      </c>
      <c r="E52" s="31" t="s">
        <v>140</v>
      </c>
    </row>
    <row r="53" spans="1:5" ht="369.75">
      <c r="A53" t="s">
        <v>44</v>
      </c>
      <c r="E53" s="29" t="s">
        <v>141</v>
      </c>
    </row>
    <row r="54" spans="1:16" ht="12.75">
      <c r="A54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114</v>
      </c>
      <c s="26">
        <v>306.34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76.5">
      <c r="A56" s="30" t="s">
        <v>42</v>
      </c>
      <c r="E56" s="31" t="s">
        <v>145</v>
      </c>
    </row>
    <row r="57" spans="1:5" ht="318.75">
      <c r="A57" t="s">
        <v>44</v>
      </c>
      <c r="E57" s="29" t="s">
        <v>146</v>
      </c>
    </row>
    <row r="58" spans="1:16" ht="12.75">
      <c r="A58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114</v>
      </c>
      <c s="26">
        <v>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150</v>
      </c>
    </row>
    <row r="61" spans="1:5" ht="306">
      <c r="A61" t="s">
        <v>44</v>
      </c>
      <c r="E61" s="29" t="s">
        <v>151</v>
      </c>
    </row>
    <row r="62" spans="1:16" ht="12.75">
      <c r="A62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104</v>
      </c>
      <c s="26">
        <v>29794.2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155</v>
      </c>
    </row>
    <row r="65" spans="1:5" ht="25.5">
      <c r="A65" t="s">
        <v>44</v>
      </c>
      <c r="E65" s="29" t="s">
        <v>156</v>
      </c>
    </row>
    <row r="66" spans="1:16" ht="12.75">
      <c r="A66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114</v>
      </c>
      <c s="26">
        <v>125.5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139</v>
      </c>
    </row>
    <row r="68" spans="1:5" ht="25.5">
      <c r="A68" s="30" t="s">
        <v>42</v>
      </c>
      <c r="E68" s="31" t="s">
        <v>160</v>
      </c>
    </row>
    <row r="69" spans="1:5" ht="25.5">
      <c r="A69" t="s">
        <v>44</v>
      </c>
      <c r="E69" s="29" t="s">
        <v>156</v>
      </c>
    </row>
    <row r="70" spans="1:16" ht="12.75">
      <c r="A70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114</v>
      </c>
      <c s="26">
        <v>1428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139</v>
      </c>
    </row>
    <row r="72" spans="1:5" ht="51">
      <c r="A72" s="30" t="s">
        <v>42</v>
      </c>
      <c r="E72" s="31" t="s">
        <v>164</v>
      </c>
    </row>
    <row r="73" spans="1:5" ht="25.5">
      <c r="A73" t="s">
        <v>44</v>
      </c>
      <c r="E73" s="29" t="s">
        <v>156</v>
      </c>
    </row>
    <row r="74" spans="1:16" ht="12.75">
      <c r="A74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114</v>
      </c>
      <c s="26">
        <v>30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63.75">
      <c r="A76" s="30" t="s">
        <v>42</v>
      </c>
      <c r="E76" s="31" t="s">
        <v>168</v>
      </c>
    </row>
    <row r="77" spans="1:5" ht="25.5">
      <c r="A77" t="s">
        <v>44</v>
      </c>
      <c r="E77" s="29" t="s">
        <v>156</v>
      </c>
    </row>
    <row r="78" spans="1:16" ht="12.75">
      <c r="A78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124</v>
      </c>
      <c s="26">
        <v>72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139</v>
      </c>
    </row>
    <row r="80" spans="1:5" ht="12.75">
      <c r="A80" s="30" t="s">
        <v>42</v>
      </c>
      <c r="E80" s="31" t="s">
        <v>172</v>
      </c>
    </row>
    <row r="81" spans="1:5" ht="25.5">
      <c r="A81" t="s">
        <v>44</v>
      </c>
      <c r="E81" s="29" t="s">
        <v>156</v>
      </c>
    </row>
    <row r="82" spans="1:16" ht="12.75">
      <c r="A82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124</v>
      </c>
      <c s="26">
        <v>7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139</v>
      </c>
    </row>
    <row r="84" spans="1:5" ht="12.75">
      <c r="A84" s="30" t="s">
        <v>42</v>
      </c>
      <c r="E84" s="31" t="s">
        <v>176</v>
      </c>
    </row>
    <row r="85" spans="1:5" ht="25.5">
      <c r="A85" t="s">
        <v>44</v>
      </c>
      <c r="E85" s="29" t="s">
        <v>156</v>
      </c>
    </row>
    <row r="86" spans="1:16" ht="12.75">
      <c r="A86" s="19" t="s">
        <v>35</v>
      </c>
      <c s="23" t="s">
        <v>177</v>
      </c>
      <c s="23" t="s">
        <v>178</v>
      </c>
      <c s="19" t="s">
        <v>52</v>
      </c>
      <c s="24" t="s">
        <v>179</v>
      </c>
      <c s="25" t="s">
        <v>114</v>
      </c>
      <c s="26">
        <v>233.52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78.5">
      <c r="A88" s="30" t="s">
        <v>42</v>
      </c>
      <c r="E88" s="31" t="s">
        <v>180</v>
      </c>
    </row>
    <row r="89" spans="1:5" ht="318.75">
      <c r="A89" t="s">
        <v>44</v>
      </c>
      <c r="E89" s="29" t="s">
        <v>181</v>
      </c>
    </row>
    <row r="90" spans="1:16" ht="12.75">
      <c r="A90" s="19" t="s">
        <v>35</v>
      </c>
      <c s="23" t="s">
        <v>182</v>
      </c>
      <c s="23" t="s">
        <v>178</v>
      </c>
      <c s="19" t="s">
        <v>55</v>
      </c>
      <c s="24" t="s">
        <v>179</v>
      </c>
      <c s="25" t="s">
        <v>114</v>
      </c>
      <c s="26">
        <v>61.53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139</v>
      </c>
    </row>
    <row r="92" spans="1:5" ht="153">
      <c r="A92" s="30" t="s">
        <v>42</v>
      </c>
      <c r="E92" s="31" t="s">
        <v>183</v>
      </c>
    </row>
    <row r="93" spans="1:5" ht="318.75">
      <c r="A93" t="s">
        <v>44</v>
      </c>
      <c r="E93" s="29" t="s">
        <v>181</v>
      </c>
    </row>
    <row r="94" spans="1:16" ht="12.75">
      <c r="A94" s="19" t="s">
        <v>35</v>
      </c>
      <c s="23" t="s">
        <v>184</v>
      </c>
      <c s="23" t="s">
        <v>185</v>
      </c>
      <c s="19" t="s">
        <v>52</v>
      </c>
      <c s="24" t="s">
        <v>186</v>
      </c>
      <c s="25" t="s">
        <v>114</v>
      </c>
      <c s="26">
        <v>21.754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139</v>
      </c>
    </row>
    <row r="96" spans="1:5" ht="216.75">
      <c r="A96" s="30" t="s">
        <v>42</v>
      </c>
      <c r="E96" s="31" t="s">
        <v>187</v>
      </c>
    </row>
    <row r="97" spans="1:5" ht="318.75">
      <c r="A97" t="s">
        <v>44</v>
      </c>
      <c r="E97" s="29" t="s">
        <v>181</v>
      </c>
    </row>
    <row r="98" spans="1:16" ht="12.75">
      <c r="A98" s="19" t="s">
        <v>35</v>
      </c>
      <c s="23" t="s">
        <v>188</v>
      </c>
      <c s="23" t="s">
        <v>185</v>
      </c>
      <c s="19" t="s">
        <v>55</v>
      </c>
      <c s="24" t="s">
        <v>186</v>
      </c>
      <c s="25" t="s">
        <v>114</v>
      </c>
      <c s="26">
        <v>10.5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25.5">
      <c r="A100" s="30" t="s">
        <v>42</v>
      </c>
      <c r="E100" s="31" t="s">
        <v>189</v>
      </c>
    </row>
    <row r="101" spans="1:5" ht="318.75">
      <c r="A101" t="s">
        <v>44</v>
      </c>
      <c r="E101" s="29" t="s">
        <v>181</v>
      </c>
    </row>
    <row r="102" spans="1:16" ht="12.75">
      <c r="A102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114</v>
      </c>
      <c s="26">
        <v>906.304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76.5">
      <c r="A104" s="30" t="s">
        <v>42</v>
      </c>
      <c r="E104" s="31" t="s">
        <v>193</v>
      </c>
    </row>
    <row r="105" spans="1:5" ht="191.25">
      <c r="A105" t="s">
        <v>44</v>
      </c>
      <c r="E105" s="29" t="s">
        <v>194</v>
      </c>
    </row>
    <row r="106" spans="1:16" ht="12.75">
      <c r="A106" s="19" t="s">
        <v>35</v>
      </c>
      <c s="23" t="s">
        <v>195</v>
      </c>
      <c s="23" t="s">
        <v>196</v>
      </c>
      <c s="19" t="s">
        <v>37</v>
      </c>
      <c s="24" t="s">
        <v>197</v>
      </c>
      <c s="25" t="s">
        <v>114</v>
      </c>
      <c s="26">
        <v>110.77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02">
      <c r="A108" s="30" t="s">
        <v>42</v>
      </c>
      <c r="E108" s="31" t="s">
        <v>198</v>
      </c>
    </row>
    <row r="109" spans="1:5" ht="242.25">
      <c r="A109" t="s">
        <v>44</v>
      </c>
      <c r="E109" s="29" t="s">
        <v>199</v>
      </c>
    </row>
    <row r="110" spans="1:16" ht="12.75">
      <c r="A110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114</v>
      </c>
      <c s="26">
        <v>6.24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51">
      <c r="A112" s="30" t="s">
        <v>42</v>
      </c>
      <c r="E112" s="31" t="s">
        <v>203</v>
      </c>
    </row>
    <row r="113" spans="1:5" ht="229.5">
      <c r="A113" t="s">
        <v>44</v>
      </c>
      <c r="E113" s="29" t="s">
        <v>204</v>
      </c>
    </row>
    <row r="114" spans="1:16" ht="12.75">
      <c r="A114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114</v>
      </c>
      <c s="26">
        <v>87.015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53">
      <c r="A116" s="30" t="s">
        <v>42</v>
      </c>
      <c r="E116" s="31" t="s">
        <v>208</v>
      </c>
    </row>
    <row r="117" spans="1:5" ht="293.25">
      <c r="A117" t="s">
        <v>44</v>
      </c>
      <c r="E117" s="29" t="s">
        <v>209</v>
      </c>
    </row>
    <row r="118" spans="1:16" ht="12.75">
      <c r="A118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114</v>
      </c>
      <c s="26">
        <v>8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38.25">
      <c r="A120" s="30" t="s">
        <v>42</v>
      </c>
      <c r="E120" s="31" t="s">
        <v>213</v>
      </c>
    </row>
    <row r="121" spans="1:5" ht="267.75">
      <c r="A121" t="s">
        <v>44</v>
      </c>
      <c r="E121" s="29" t="s">
        <v>214</v>
      </c>
    </row>
    <row r="122" spans="1:16" ht="12.75">
      <c r="A122" s="19" t="s">
        <v>35</v>
      </c>
      <c s="23" t="s">
        <v>215</v>
      </c>
      <c s="23" t="s">
        <v>216</v>
      </c>
      <c s="19" t="s">
        <v>52</v>
      </c>
      <c s="24" t="s">
        <v>217</v>
      </c>
      <c s="25" t="s">
        <v>104</v>
      </c>
      <c s="26">
        <v>1150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78.5">
      <c r="A124" s="30" t="s">
        <v>42</v>
      </c>
      <c r="E124" s="31" t="s">
        <v>218</v>
      </c>
    </row>
    <row r="125" spans="1:5" ht="25.5">
      <c r="A125" t="s">
        <v>44</v>
      </c>
      <c r="E125" s="29" t="s">
        <v>219</v>
      </c>
    </row>
    <row r="126" spans="1:16" ht="12.75">
      <c r="A126" s="19" t="s">
        <v>35</v>
      </c>
      <c s="23" t="s">
        <v>220</v>
      </c>
      <c s="23" t="s">
        <v>216</v>
      </c>
      <c s="19" t="s">
        <v>55</v>
      </c>
      <c s="24" t="s">
        <v>217</v>
      </c>
      <c s="25" t="s">
        <v>104</v>
      </c>
      <c s="26">
        <v>45.484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53">
      <c r="A128" s="30" t="s">
        <v>42</v>
      </c>
      <c r="E128" s="31" t="s">
        <v>221</v>
      </c>
    </row>
    <row r="129" spans="1:5" ht="25.5">
      <c r="A129" t="s">
        <v>44</v>
      </c>
      <c r="E129" s="29" t="s">
        <v>219</v>
      </c>
    </row>
    <row r="130" spans="1:16" ht="12.75">
      <c r="A130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114</v>
      </c>
      <c s="26">
        <v>32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76.5">
      <c r="A132" s="30" t="s">
        <v>42</v>
      </c>
      <c r="E132" s="31" t="s">
        <v>225</v>
      </c>
    </row>
    <row r="133" spans="1:5" ht="38.25">
      <c r="A133" t="s">
        <v>44</v>
      </c>
      <c r="E133" s="29" t="s">
        <v>226</v>
      </c>
    </row>
    <row r="134" spans="1:16" ht="12.75">
      <c r="A134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104</v>
      </c>
      <c s="26">
        <v>320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76.5">
      <c r="A136" s="30" t="s">
        <v>42</v>
      </c>
      <c r="E136" s="31" t="s">
        <v>230</v>
      </c>
    </row>
    <row r="137" spans="1:5" ht="25.5">
      <c r="A137" t="s">
        <v>44</v>
      </c>
      <c r="E137" s="29" t="s">
        <v>231</v>
      </c>
    </row>
    <row r="138" spans="1:16" ht="12.75">
      <c r="A138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104</v>
      </c>
      <c s="26">
        <v>320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76.5">
      <c r="A140" s="30" t="s">
        <v>42</v>
      </c>
      <c r="E140" s="31" t="s">
        <v>230</v>
      </c>
    </row>
    <row r="141" spans="1:5" ht="25.5">
      <c r="A141" t="s">
        <v>44</v>
      </c>
      <c r="E141" s="29" t="s">
        <v>235</v>
      </c>
    </row>
    <row r="142" spans="1:18" ht="12.75" customHeight="1">
      <c r="A142" s="5" t="s">
        <v>33</v>
      </c>
      <c s="5"/>
      <c s="35" t="s">
        <v>13</v>
      </c>
      <c s="5"/>
      <c s="21" t="s">
        <v>236</v>
      </c>
      <c s="5"/>
      <c s="5"/>
      <c s="5"/>
      <c s="36">
        <f>0+Q142</f>
      </c>
      <c r="O142">
        <f>0+R142</f>
      </c>
      <c r="Q142">
        <f>0+I143+I147</f>
      </c>
      <c>
        <f>0+O143+O147</f>
      </c>
    </row>
    <row r="143" spans="1:16" ht="12.75">
      <c r="A143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104</v>
      </c>
      <c s="26">
        <v>800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38.25">
      <c r="A145" s="30" t="s">
        <v>42</v>
      </c>
      <c r="E145" s="31" t="s">
        <v>240</v>
      </c>
    </row>
    <row r="146" spans="1:5" ht="51">
      <c r="A146" t="s">
        <v>44</v>
      </c>
      <c r="E146" s="29" t="s">
        <v>241</v>
      </c>
    </row>
    <row r="147" spans="1:16" ht="12.75">
      <c r="A147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114</v>
      </c>
      <c s="26">
        <v>61.53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37</v>
      </c>
    </row>
    <row r="149" spans="1:5" ht="165.75">
      <c r="A149" s="30" t="s">
        <v>42</v>
      </c>
      <c r="E149" s="31" t="s">
        <v>245</v>
      </c>
    </row>
    <row r="150" spans="1:5" ht="38.25">
      <c r="A150" t="s">
        <v>44</v>
      </c>
      <c r="E150" s="29" t="s">
        <v>246</v>
      </c>
    </row>
    <row r="151" spans="1:18" ht="12.75" customHeight="1">
      <c r="A151" s="5" t="s">
        <v>33</v>
      </c>
      <c s="5"/>
      <c s="35" t="s">
        <v>23</v>
      </c>
      <c s="5"/>
      <c s="21" t="s">
        <v>247</v>
      </c>
      <c s="5"/>
      <c s="5"/>
      <c s="5"/>
      <c s="36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114</v>
      </c>
      <c s="26">
        <v>5.192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37</v>
      </c>
    </row>
    <row r="154" spans="1:5" ht="25.5">
      <c r="A154" s="30" t="s">
        <v>42</v>
      </c>
      <c r="E154" s="31" t="s">
        <v>251</v>
      </c>
    </row>
    <row r="155" spans="1:5" ht="38.25">
      <c r="A155" t="s">
        <v>44</v>
      </c>
      <c r="E155" s="29" t="s">
        <v>246</v>
      </c>
    </row>
    <row r="156" spans="1:16" ht="12.75">
      <c r="A156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114</v>
      </c>
      <c s="26">
        <v>21.754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37</v>
      </c>
    </row>
    <row r="158" spans="1:5" ht="216.75">
      <c r="A158" s="30" t="s">
        <v>42</v>
      </c>
      <c r="E158" s="31" t="s">
        <v>255</v>
      </c>
    </row>
    <row r="159" spans="1:5" ht="293.25">
      <c r="A159" t="s">
        <v>44</v>
      </c>
      <c r="E159" s="29" t="s">
        <v>256</v>
      </c>
    </row>
    <row r="160" spans="1:16" ht="12.75">
      <c r="A160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114</v>
      </c>
      <c s="26">
        <v>46.634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</v>
      </c>
    </row>
    <row r="162" spans="1:5" ht="216.75">
      <c r="A162" s="30" t="s">
        <v>42</v>
      </c>
      <c r="E162" s="31" t="s">
        <v>260</v>
      </c>
    </row>
    <row r="163" spans="1:5" ht="102">
      <c r="A163" t="s">
        <v>44</v>
      </c>
      <c r="E163" s="29" t="s">
        <v>261</v>
      </c>
    </row>
    <row r="164" spans="1:18" ht="12.75" customHeight="1">
      <c r="A164" s="5" t="s">
        <v>33</v>
      </c>
      <c s="5"/>
      <c s="35" t="s">
        <v>25</v>
      </c>
      <c s="5"/>
      <c s="21" t="s">
        <v>262</v>
      </c>
      <c s="5"/>
      <c s="5"/>
      <c s="5"/>
      <c s="36">
        <f>0+Q164</f>
      </c>
      <c r="O164">
        <f>0+R164</f>
      </c>
      <c r="Q164">
        <f>0+I165+I169+I173+I177+I181+I185+I189+I193+I197+I201+I205+I209</f>
      </c>
      <c>
        <f>0+O165+O169+O173+O177+O181+O185+O189+O193+O197+O201+O205+O209</f>
      </c>
    </row>
    <row r="165" spans="1:16" ht="12.75">
      <c r="A165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114</v>
      </c>
      <c s="26">
        <v>580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67.75">
      <c r="A167" s="30" t="s">
        <v>42</v>
      </c>
      <c r="E167" s="31" t="s">
        <v>266</v>
      </c>
    </row>
    <row r="168" spans="1:5" ht="51">
      <c r="A168" t="s">
        <v>44</v>
      </c>
      <c r="E168" s="29" t="s">
        <v>267</v>
      </c>
    </row>
    <row r="169" spans="1:16" ht="12.75">
      <c r="A169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114</v>
      </c>
      <c s="26">
        <v>17.1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51">
      <c r="A171" s="30" t="s">
        <v>42</v>
      </c>
      <c r="E171" s="31" t="s">
        <v>271</v>
      </c>
    </row>
    <row r="172" spans="1:5" ht="102">
      <c r="A172" t="s">
        <v>44</v>
      </c>
      <c r="E172" s="29" t="s">
        <v>272</v>
      </c>
    </row>
    <row r="173" spans="1:16" ht="12.75">
      <c r="A173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114</v>
      </c>
      <c s="26">
        <v>251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25.5">
      <c r="A175" s="30" t="s">
        <v>42</v>
      </c>
      <c r="E175" s="31" t="s">
        <v>276</v>
      </c>
    </row>
    <row r="176" spans="1:5" ht="102">
      <c r="A176" t="s">
        <v>44</v>
      </c>
      <c r="E176" s="29" t="s">
        <v>272</v>
      </c>
    </row>
    <row r="177" spans="1:16" ht="12.75">
      <c r="A177" s="19" t="s">
        <v>35</v>
      </c>
      <c s="23" t="s">
        <v>277</v>
      </c>
      <c s="23" t="s">
        <v>278</v>
      </c>
      <c s="19" t="s">
        <v>52</v>
      </c>
      <c s="24" t="s">
        <v>279</v>
      </c>
      <c s="25" t="s">
        <v>104</v>
      </c>
      <c s="26">
        <v>13545.6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191.25">
      <c r="A179" s="30" t="s">
        <v>42</v>
      </c>
      <c r="E179" s="31" t="s">
        <v>280</v>
      </c>
    </row>
    <row r="180" spans="1:5" ht="51">
      <c r="A180" t="s">
        <v>44</v>
      </c>
      <c r="E180" s="29" t="s">
        <v>281</v>
      </c>
    </row>
    <row r="181" spans="1:16" ht="12.75">
      <c r="A181" s="19" t="s">
        <v>35</v>
      </c>
      <c s="23" t="s">
        <v>282</v>
      </c>
      <c s="23" t="s">
        <v>278</v>
      </c>
      <c s="19" t="s">
        <v>55</v>
      </c>
      <c s="24" t="s">
        <v>279</v>
      </c>
      <c s="25" t="s">
        <v>104</v>
      </c>
      <c s="26">
        <v>15242.6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37</v>
      </c>
    </row>
    <row r="183" spans="1:5" ht="216.75">
      <c r="A183" s="30" t="s">
        <v>42</v>
      </c>
      <c r="E183" s="31" t="s">
        <v>283</v>
      </c>
    </row>
    <row r="184" spans="1:5" ht="51">
      <c r="A184" t="s">
        <v>44</v>
      </c>
      <c r="E184" s="29" t="s">
        <v>281</v>
      </c>
    </row>
    <row r="185" spans="1:16" ht="12.75">
      <c r="A185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104</v>
      </c>
      <c s="26">
        <v>600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25.5">
      <c r="A187" s="30" t="s">
        <v>42</v>
      </c>
      <c r="E187" s="31" t="s">
        <v>287</v>
      </c>
    </row>
    <row r="188" spans="1:5" ht="51">
      <c r="A188" t="s">
        <v>44</v>
      </c>
      <c r="E188" s="29" t="s">
        <v>281</v>
      </c>
    </row>
    <row r="189" spans="1:16" ht="12.75">
      <c r="A189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104</v>
      </c>
      <c s="26">
        <v>600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37</v>
      </c>
    </row>
    <row r="191" spans="1:5" ht="76.5">
      <c r="A191" s="30" t="s">
        <v>42</v>
      </c>
      <c r="E191" s="31" t="s">
        <v>291</v>
      </c>
    </row>
    <row r="192" spans="1:5" ht="51">
      <c r="A192" t="s">
        <v>44</v>
      </c>
      <c r="E192" s="29" t="s">
        <v>292</v>
      </c>
    </row>
    <row r="193" spans="1:16" ht="12.75">
      <c r="A193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114</v>
      </c>
      <c s="26">
        <v>77.724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25.5">
      <c r="A195" s="30" t="s">
        <v>42</v>
      </c>
      <c r="E195" s="31" t="s">
        <v>296</v>
      </c>
    </row>
    <row r="196" spans="1:5" ht="140.25">
      <c r="A196" t="s">
        <v>44</v>
      </c>
      <c r="E196" s="29" t="s">
        <v>297</v>
      </c>
    </row>
    <row r="197" spans="1:16" ht="12.75">
      <c r="A197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104</v>
      </c>
      <c s="26">
        <v>13144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37</v>
      </c>
    </row>
    <row r="199" spans="1:5" ht="178.5">
      <c r="A199" s="30" t="s">
        <v>42</v>
      </c>
      <c r="E199" s="31" t="s">
        <v>301</v>
      </c>
    </row>
    <row r="200" spans="1:5" ht="140.25">
      <c r="A200" t="s">
        <v>44</v>
      </c>
      <c r="E200" s="29" t="s">
        <v>297</v>
      </c>
    </row>
    <row r="201" spans="1:16" ht="12.75">
      <c r="A201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104</v>
      </c>
      <c s="26">
        <v>13545.6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37</v>
      </c>
    </row>
    <row r="203" spans="1:5" ht="204">
      <c r="A203" s="30" t="s">
        <v>42</v>
      </c>
      <c r="E203" s="31" t="s">
        <v>305</v>
      </c>
    </row>
    <row r="204" spans="1:5" ht="140.25">
      <c r="A204" t="s">
        <v>44</v>
      </c>
      <c r="E204" s="29" t="s">
        <v>297</v>
      </c>
    </row>
    <row r="205" spans="1:16" ht="12.75">
      <c r="A205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104</v>
      </c>
      <c s="26">
        <v>1174.56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37</v>
      </c>
    </row>
    <row r="207" spans="1:5" ht="38.25">
      <c r="A207" s="30" t="s">
        <v>42</v>
      </c>
      <c r="E207" s="31" t="s">
        <v>309</v>
      </c>
    </row>
    <row r="208" spans="1:5" ht="140.25">
      <c r="A208" t="s">
        <v>44</v>
      </c>
      <c r="E208" s="29" t="s">
        <v>297</v>
      </c>
    </row>
    <row r="209" spans="1:16" ht="12.75">
      <c r="A209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104</v>
      </c>
      <c s="26">
        <v>517.2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37</v>
      </c>
    </row>
    <row r="211" spans="1:5" ht="89.25">
      <c r="A211" s="30" t="s">
        <v>42</v>
      </c>
      <c r="E211" s="31" t="s">
        <v>313</v>
      </c>
    </row>
    <row r="212" spans="1:5" ht="140.25">
      <c r="A212" t="s">
        <v>44</v>
      </c>
      <c r="E212" s="29" t="s">
        <v>297</v>
      </c>
    </row>
    <row r="213" spans="1:18" ht="12.75" customHeight="1">
      <c r="A213" s="5" t="s">
        <v>33</v>
      </c>
      <c s="5"/>
      <c s="35" t="s">
        <v>70</v>
      </c>
      <c s="5"/>
      <c s="21" t="s">
        <v>314</v>
      </c>
      <c s="5"/>
      <c s="5"/>
      <c s="5"/>
      <c s="36">
        <f>0+Q213</f>
      </c>
      <c r="O213">
        <f>0+R213</f>
      </c>
      <c r="Q213">
        <f>0+I214+I218+I222</f>
      </c>
      <c>
        <f>0+O214+O218+O222</f>
      </c>
    </row>
    <row r="214" spans="1:16" ht="12.75">
      <c r="A214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124</v>
      </c>
      <c s="26">
        <v>90.5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37</v>
      </c>
    </row>
    <row r="216" spans="1:5" ht="127.5">
      <c r="A216" s="30" t="s">
        <v>42</v>
      </c>
      <c r="E216" s="31" t="s">
        <v>318</v>
      </c>
    </row>
    <row r="217" spans="1:5" ht="255">
      <c r="A217" t="s">
        <v>44</v>
      </c>
      <c r="E217" s="29" t="s">
        <v>319</v>
      </c>
    </row>
    <row r="218" spans="1:16" ht="12.75">
      <c r="A218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124</v>
      </c>
      <c s="26">
        <v>21.1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37</v>
      </c>
    </row>
    <row r="220" spans="1:5" ht="51">
      <c r="A220" s="30" t="s">
        <v>42</v>
      </c>
      <c r="E220" s="31" t="s">
        <v>323</v>
      </c>
    </row>
    <row r="221" spans="1:5" ht="255">
      <c r="A221" t="s">
        <v>44</v>
      </c>
      <c r="E221" s="29" t="s">
        <v>319</v>
      </c>
    </row>
    <row r="222" spans="1:16" ht="12.75">
      <c r="A222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114</v>
      </c>
      <c s="26">
        <v>100.73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37</v>
      </c>
    </row>
    <row r="224" spans="1:5" ht="140.25">
      <c r="A224" s="30" t="s">
        <v>42</v>
      </c>
      <c r="E224" s="31" t="s">
        <v>327</v>
      </c>
    </row>
    <row r="225" spans="1:5" ht="369.75">
      <c r="A225" t="s">
        <v>44</v>
      </c>
      <c r="E225" s="29" t="s">
        <v>328</v>
      </c>
    </row>
    <row r="226" spans="1:18" ht="12.75" customHeight="1">
      <c r="A226" s="5" t="s">
        <v>33</v>
      </c>
      <c s="5"/>
      <c s="35" t="s">
        <v>30</v>
      </c>
      <c s="5"/>
      <c s="21" t="s">
        <v>329</v>
      </c>
      <c s="5"/>
      <c s="5"/>
      <c s="5"/>
      <c s="36">
        <f>0+Q226</f>
      </c>
      <c r="O226">
        <f>0+R226</f>
      </c>
      <c r="Q226">
        <f>0+I227+I231+I235+I239+I243+I247+I251+I255+I259+I263+I267+I271+I275+I279+I283</f>
      </c>
      <c>
        <f>0+O227+O231+O235+O239+O243+O247+O251+O255+O259+O263+O267+O271+O275+O279+O283</f>
      </c>
    </row>
    <row r="227" spans="1:16" ht="12.75">
      <c r="A227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76</v>
      </c>
      <c s="26">
        <v>130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63.75">
      <c r="A229" s="30" t="s">
        <v>42</v>
      </c>
      <c r="E229" s="31" t="s">
        <v>333</v>
      </c>
    </row>
    <row r="230" spans="1:5" ht="51">
      <c r="A230" t="s">
        <v>44</v>
      </c>
      <c r="E230" s="29" t="s">
        <v>334</v>
      </c>
    </row>
    <row r="231" spans="1:16" ht="25.5">
      <c r="A231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76</v>
      </c>
      <c s="26">
        <v>11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37</v>
      </c>
    </row>
    <row r="233" spans="1:5" ht="25.5">
      <c r="A233" s="30" t="s">
        <v>42</v>
      </c>
      <c r="E233" s="31" t="s">
        <v>338</v>
      </c>
    </row>
    <row r="234" spans="1:5" ht="51">
      <c r="A234" t="s">
        <v>44</v>
      </c>
      <c r="E234" s="29" t="s">
        <v>339</v>
      </c>
    </row>
    <row r="235" spans="1:16" ht="12.75">
      <c r="A235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76</v>
      </c>
      <c s="26">
        <v>12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105</v>
      </c>
    </row>
    <row r="237" spans="1:5" ht="51">
      <c r="A237" s="30" t="s">
        <v>42</v>
      </c>
      <c r="E237" s="31" t="s">
        <v>343</v>
      </c>
    </row>
    <row r="238" spans="1:5" ht="25.5">
      <c r="A238" t="s">
        <v>44</v>
      </c>
      <c r="E238" s="29" t="s">
        <v>344</v>
      </c>
    </row>
    <row r="239" spans="1:16" ht="25.5">
      <c r="A239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76</v>
      </c>
      <c s="26">
        <v>8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37</v>
      </c>
    </row>
    <row r="241" spans="1:5" ht="25.5">
      <c r="A241" s="30" t="s">
        <v>42</v>
      </c>
      <c r="E241" s="31" t="s">
        <v>348</v>
      </c>
    </row>
    <row r="242" spans="1:5" ht="51">
      <c r="A242" t="s">
        <v>44</v>
      </c>
      <c r="E242" s="29" t="s">
        <v>349</v>
      </c>
    </row>
    <row r="243" spans="1:16" ht="12.75">
      <c r="A243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76</v>
      </c>
      <c s="26">
        <v>8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139</v>
      </c>
    </row>
    <row r="245" spans="1:5" ht="25.5">
      <c r="A245" s="30" t="s">
        <v>42</v>
      </c>
      <c r="E245" s="31" t="s">
        <v>348</v>
      </c>
    </row>
    <row r="246" spans="1:5" ht="25.5">
      <c r="A246" t="s">
        <v>44</v>
      </c>
      <c r="E246" s="29" t="s">
        <v>344</v>
      </c>
    </row>
    <row r="247" spans="1:16" ht="25.5">
      <c r="A247" s="19" t="s">
        <v>35</v>
      </c>
      <c s="23" t="s">
        <v>353</v>
      </c>
      <c s="23" t="s">
        <v>354</v>
      </c>
      <c s="19" t="s">
        <v>37</v>
      </c>
      <c s="24" t="s">
        <v>355</v>
      </c>
      <c s="25" t="s">
        <v>104</v>
      </c>
      <c s="26">
        <v>629.625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37</v>
      </c>
    </row>
    <row r="249" spans="1:5" ht="25.5">
      <c r="A249" s="30" t="s">
        <v>42</v>
      </c>
      <c r="E249" s="31" t="s">
        <v>356</v>
      </c>
    </row>
    <row r="250" spans="1:5" ht="38.25">
      <c r="A250" t="s">
        <v>44</v>
      </c>
      <c r="E250" s="29" t="s">
        <v>357</v>
      </c>
    </row>
    <row r="251" spans="1:16" ht="25.5">
      <c r="A251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104</v>
      </c>
      <c s="26">
        <v>629.625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356</v>
      </c>
    </row>
    <row r="254" spans="1:5" ht="38.25">
      <c r="A254" t="s">
        <v>44</v>
      </c>
      <c r="E254" s="29" t="s">
        <v>357</v>
      </c>
    </row>
    <row r="255" spans="1:16" ht="12.75">
      <c r="A25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124</v>
      </c>
      <c s="26">
        <v>116.5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37</v>
      </c>
    </row>
    <row r="257" spans="1:5" ht="51">
      <c r="A257" s="30" t="s">
        <v>42</v>
      </c>
      <c r="E257" s="31" t="s">
        <v>364</v>
      </c>
    </row>
    <row r="258" spans="1:5" ht="25.5">
      <c r="A258" t="s">
        <v>44</v>
      </c>
      <c r="E258" s="29" t="s">
        <v>365</v>
      </c>
    </row>
    <row r="259" spans="1:16" ht="12.75">
      <c r="A259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124</v>
      </c>
      <c s="26">
        <v>640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37</v>
      </c>
    </row>
    <row r="261" spans="1:5" ht="76.5">
      <c r="A261" s="30" t="s">
        <v>42</v>
      </c>
      <c r="E261" s="31" t="s">
        <v>369</v>
      </c>
    </row>
    <row r="262" spans="1:5" ht="25.5">
      <c r="A262" t="s">
        <v>44</v>
      </c>
      <c r="E262" s="29" t="s">
        <v>365</v>
      </c>
    </row>
    <row r="263" spans="1:16" ht="12.75">
      <c r="A26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124</v>
      </c>
      <c s="26">
        <v>121.5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37</v>
      </c>
    </row>
    <row r="265" spans="1:5" ht="63.75">
      <c r="A265" s="30" t="s">
        <v>42</v>
      </c>
      <c r="E265" s="31" t="s">
        <v>373</v>
      </c>
    </row>
    <row r="266" spans="1:5" ht="38.25">
      <c r="A266" t="s">
        <v>44</v>
      </c>
      <c r="E266" s="29" t="s">
        <v>374</v>
      </c>
    </row>
    <row r="267" spans="1:16" ht="12.75">
      <c r="A267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104</v>
      </c>
      <c s="26">
        <v>13955.6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25.5">
      <c r="A268" s="28" t="s">
        <v>40</v>
      </c>
      <c r="E268" s="29" t="s">
        <v>378</v>
      </c>
    </row>
    <row r="269" spans="1:5" ht="12.75">
      <c r="A269" s="30" t="s">
        <v>42</v>
      </c>
      <c r="E269" s="31" t="s">
        <v>379</v>
      </c>
    </row>
    <row r="270" spans="1:5" ht="25.5">
      <c r="A270" t="s">
        <v>44</v>
      </c>
      <c r="E270" s="29" t="s">
        <v>380</v>
      </c>
    </row>
    <row r="271" spans="1:16" ht="12.75">
      <c r="A271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114</v>
      </c>
      <c s="26">
        <v>10.08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105</v>
      </c>
    </row>
    <row r="273" spans="1:5" ht="25.5">
      <c r="A273" s="30" t="s">
        <v>42</v>
      </c>
      <c r="E273" s="31" t="s">
        <v>384</v>
      </c>
    </row>
    <row r="274" spans="1:5" ht="102">
      <c r="A274" t="s">
        <v>44</v>
      </c>
      <c r="E274" s="29" t="s">
        <v>385</v>
      </c>
    </row>
    <row r="275" spans="1:16" ht="12.75">
      <c r="A275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114</v>
      </c>
      <c s="26">
        <v>23.2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105</v>
      </c>
    </row>
    <row r="277" spans="1:5" ht="153">
      <c r="A277" s="30" t="s">
        <v>42</v>
      </c>
      <c r="E277" s="31" t="s">
        <v>389</v>
      </c>
    </row>
    <row r="278" spans="1:5" ht="102">
      <c r="A278" t="s">
        <v>44</v>
      </c>
      <c r="E278" s="29" t="s">
        <v>385</v>
      </c>
    </row>
    <row r="279" spans="1:16" ht="12.75">
      <c r="A279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124</v>
      </c>
      <c s="26">
        <v>88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105</v>
      </c>
    </row>
    <row r="281" spans="1:5" ht="127.5">
      <c r="A281" s="30" t="s">
        <v>42</v>
      </c>
      <c r="E281" s="31" t="s">
        <v>393</v>
      </c>
    </row>
    <row r="282" spans="1:5" ht="114.75">
      <c r="A282" t="s">
        <v>44</v>
      </c>
      <c r="E282" s="29" t="s">
        <v>394</v>
      </c>
    </row>
    <row r="283" spans="1:16" ht="12.75">
      <c r="A283" s="19" t="s">
        <v>35</v>
      </c>
      <c s="23" t="s">
        <v>395</v>
      </c>
      <c s="23" t="s">
        <v>396</v>
      </c>
      <c s="19" t="s">
        <v>37</v>
      </c>
      <c s="24" t="s">
        <v>397</v>
      </c>
      <c s="25" t="s">
        <v>124</v>
      </c>
      <c s="26">
        <v>15.1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105</v>
      </c>
    </row>
    <row r="285" spans="1:5" ht="38.25">
      <c r="A285" s="30" t="s">
        <v>42</v>
      </c>
      <c r="E285" s="31" t="s">
        <v>398</v>
      </c>
    </row>
    <row r="286" spans="1:5" ht="114.75">
      <c r="A286" t="s">
        <v>44</v>
      </c>
      <c r="E286" s="29" t="s">
        <v>394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0+O8+O21+O102+O107+O116+O169+O206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399</v>
      </c>
      <c s="32">
        <f>0+I8+I21+I102+I107+I116+I169+I206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399</v>
      </c>
      <c s="5"/>
      <c s="14" t="s">
        <v>400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810.92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90</v>
      </c>
    </row>
    <row r="11" spans="1:5" ht="114.75">
      <c r="A11" s="30" t="s">
        <v>42</v>
      </c>
      <c r="E11" s="31" t="s">
        <v>401</v>
      </c>
    </row>
    <row r="12" spans="1:5" ht="25.5">
      <c r="A12" t="s">
        <v>44</v>
      </c>
      <c r="E12" s="29" t="s">
        <v>92</v>
      </c>
    </row>
    <row r="13" spans="1:16" ht="12.75">
      <c r="A13" s="19" t="s">
        <v>35</v>
      </c>
      <c s="23" t="s">
        <v>13</v>
      </c>
      <c s="23" t="s">
        <v>93</v>
      </c>
      <c s="19" t="s">
        <v>37</v>
      </c>
      <c s="24" t="s">
        <v>94</v>
      </c>
      <c s="25" t="s">
        <v>89</v>
      </c>
      <c s="26">
        <v>30.14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95</v>
      </c>
    </row>
    <row r="15" spans="1:5" ht="51">
      <c r="A15" s="30" t="s">
        <v>42</v>
      </c>
      <c r="E15" s="31" t="s">
        <v>402</v>
      </c>
    </row>
    <row r="16" spans="1:5" ht="25.5">
      <c r="A16" t="s">
        <v>44</v>
      </c>
      <c r="E16" s="29" t="s">
        <v>92</v>
      </c>
    </row>
    <row r="17" spans="1:16" ht="12.75">
      <c r="A17" s="19" t="s">
        <v>35</v>
      </c>
      <c s="23" t="s">
        <v>12</v>
      </c>
      <c s="23" t="s">
        <v>97</v>
      </c>
      <c s="19" t="s">
        <v>37</v>
      </c>
      <c s="24" t="s">
        <v>98</v>
      </c>
      <c s="25" t="s">
        <v>89</v>
      </c>
      <c s="26">
        <v>66.312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99</v>
      </c>
    </row>
    <row r="19" spans="1:5" ht="25.5">
      <c r="A19" s="30" t="s">
        <v>42</v>
      </c>
      <c r="E19" s="31" t="s">
        <v>403</v>
      </c>
    </row>
    <row r="20" spans="1:5" ht="25.5">
      <c r="A20" t="s">
        <v>44</v>
      </c>
      <c r="E20" s="29" t="s">
        <v>92</v>
      </c>
    </row>
    <row r="21" spans="1:18" ht="12.75" customHeight="1">
      <c r="A21" s="5" t="s">
        <v>33</v>
      </c>
      <c s="5"/>
      <c s="35" t="s">
        <v>19</v>
      </c>
      <c s="5"/>
      <c s="21" t="s">
        <v>101</v>
      </c>
      <c s="5"/>
      <c s="5"/>
      <c s="5"/>
      <c s="36">
        <f>0+Q21</f>
      </c>
      <c r="O21">
        <f>0+R21</f>
      </c>
      <c r="Q21">
        <f>0+I22+I26+I30+I34+I38+I42+I46+I50+I54+I58+I62+I66+I70+I74+I78+I82+I86+I90+I94+I98</f>
      </c>
      <c>
        <f>0+O22+O26+O30+O34+O38+O42+O46+O50+O54+O58+O62+O66+O70+O74+O78+O82+O86+O90+O94+O98</f>
      </c>
    </row>
    <row r="22" spans="1:16" ht="12.75">
      <c r="A22" s="19" t="s">
        <v>35</v>
      </c>
      <c s="23" t="s">
        <v>23</v>
      </c>
      <c s="23" t="s">
        <v>102</v>
      </c>
      <c s="19" t="s">
        <v>37</v>
      </c>
      <c s="24" t="s">
        <v>103</v>
      </c>
      <c s="25" t="s">
        <v>104</v>
      </c>
      <c s="26">
        <v>100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105</v>
      </c>
    </row>
    <row r="24" spans="1:5" ht="12.75">
      <c r="A24" s="30" t="s">
        <v>42</v>
      </c>
      <c r="E24" s="31" t="s">
        <v>404</v>
      </c>
    </row>
    <row r="25" spans="1:5" ht="38.25">
      <c r="A25" t="s">
        <v>44</v>
      </c>
      <c r="E25" s="29" t="s">
        <v>107</v>
      </c>
    </row>
    <row r="26" spans="1:16" ht="12.75">
      <c r="A26" s="19" t="s">
        <v>35</v>
      </c>
      <c s="23" t="s">
        <v>25</v>
      </c>
      <c s="23" t="s">
        <v>112</v>
      </c>
      <c s="19" t="s">
        <v>37</v>
      </c>
      <c s="24" t="s">
        <v>113</v>
      </c>
      <c s="25" t="s">
        <v>114</v>
      </c>
      <c s="26">
        <v>30.142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115</v>
      </c>
    </row>
    <row r="28" spans="1:5" ht="102">
      <c r="A28" s="30" t="s">
        <v>42</v>
      </c>
      <c r="E28" s="31" t="s">
        <v>405</v>
      </c>
    </row>
    <row r="29" spans="1:5" ht="63.75">
      <c r="A29" t="s">
        <v>44</v>
      </c>
      <c r="E29" s="29" t="s">
        <v>117</v>
      </c>
    </row>
    <row r="30" spans="1:16" ht="12.75">
      <c r="A30" s="19" t="s">
        <v>35</v>
      </c>
      <c s="23" t="s">
        <v>27</v>
      </c>
      <c s="23" t="s">
        <v>406</v>
      </c>
      <c s="19" t="s">
        <v>37</v>
      </c>
      <c s="24" t="s">
        <v>407</v>
      </c>
      <c s="25" t="s">
        <v>124</v>
      </c>
      <c s="26">
        <v>77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63.75">
      <c r="A32" s="30" t="s">
        <v>42</v>
      </c>
      <c r="E32" s="31" t="s">
        <v>408</v>
      </c>
    </row>
    <row r="33" spans="1:5" ht="63.75">
      <c r="A33" t="s">
        <v>44</v>
      </c>
      <c r="E33" s="29" t="s">
        <v>117</v>
      </c>
    </row>
    <row r="34" spans="1:16" ht="12.75">
      <c r="A34" s="19" t="s">
        <v>35</v>
      </c>
      <c s="23" t="s">
        <v>64</v>
      </c>
      <c s="23" t="s">
        <v>118</v>
      </c>
      <c s="19" t="s">
        <v>37</v>
      </c>
      <c s="24" t="s">
        <v>119</v>
      </c>
      <c s="25" t="s">
        <v>114</v>
      </c>
      <c s="26">
        <v>612.851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120</v>
      </c>
    </row>
    <row r="36" spans="1:5" ht="102">
      <c r="A36" s="30" t="s">
        <v>42</v>
      </c>
      <c r="E36" s="31" t="s">
        <v>409</v>
      </c>
    </row>
    <row r="37" spans="1:5" ht="63.75">
      <c r="A37" t="s">
        <v>44</v>
      </c>
      <c r="E37" s="29" t="s">
        <v>117</v>
      </c>
    </row>
    <row r="38" spans="1:16" ht="12.75">
      <c r="A38" s="19" t="s">
        <v>35</v>
      </c>
      <c s="23" t="s">
        <v>70</v>
      </c>
      <c s="23" t="s">
        <v>132</v>
      </c>
      <c s="19" t="s">
        <v>37</v>
      </c>
      <c s="24" t="s">
        <v>133</v>
      </c>
      <c s="25" t="s">
        <v>114</v>
      </c>
      <c s="26">
        <v>13.9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76.5">
      <c r="A40" s="30" t="s">
        <v>42</v>
      </c>
      <c r="E40" s="31" t="s">
        <v>410</v>
      </c>
    </row>
    <row r="41" spans="1:5" ht="38.25">
      <c r="A41" t="s">
        <v>44</v>
      </c>
      <c r="E41" s="29" t="s">
        <v>135</v>
      </c>
    </row>
    <row r="42" spans="1:16" ht="12.75">
      <c r="A42" s="19" t="s">
        <v>35</v>
      </c>
      <c s="23" t="s">
        <v>30</v>
      </c>
      <c s="23" t="s">
        <v>137</v>
      </c>
      <c s="19" t="s">
        <v>37</v>
      </c>
      <c s="24" t="s">
        <v>138</v>
      </c>
      <c s="25" t="s">
        <v>114</v>
      </c>
      <c s="26">
        <v>159.286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139</v>
      </c>
    </row>
    <row r="44" spans="1:5" ht="191.25">
      <c r="A44" s="30" t="s">
        <v>42</v>
      </c>
      <c r="E44" s="31" t="s">
        <v>411</v>
      </c>
    </row>
    <row r="45" spans="1:5" ht="369.75">
      <c r="A45" t="s">
        <v>44</v>
      </c>
      <c r="E45" s="29" t="s">
        <v>141</v>
      </c>
    </row>
    <row r="46" spans="1:16" ht="12.75">
      <c r="A46" s="19" t="s">
        <v>35</v>
      </c>
      <c s="23" t="s">
        <v>32</v>
      </c>
      <c s="23" t="s">
        <v>143</v>
      </c>
      <c s="19" t="s">
        <v>37</v>
      </c>
      <c s="24" t="s">
        <v>144</v>
      </c>
      <c s="25" t="s">
        <v>114</v>
      </c>
      <c s="26">
        <v>66.5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76.5">
      <c r="A48" s="30" t="s">
        <v>42</v>
      </c>
      <c r="E48" s="31" t="s">
        <v>412</v>
      </c>
    </row>
    <row r="49" spans="1:5" ht="318.75">
      <c r="A49" t="s">
        <v>44</v>
      </c>
      <c r="E49" s="29" t="s">
        <v>146</v>
      </c>
    </row>
    <row r="50" spans="1:16" ht="12.75">
      <c r="A50" s="19" t="s">
        <v>35</v>
      </c>
      <c s="23" t="s">
        <v>136</v>
      </c>
      <c s="23" t="s">
        <v>153</v>
      </c>
      <c s="19" t="s">
        <v>37</v>
      </c>
      <c s="24" t="s">
        <v>154</v>
      </c>
      <c s="25" t="s">
        <v>104</v>
      </c>
      <c s="26">
        <v>17474.86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7.5">
      <c r="A52" s="30" t="s">
        <v>42</v>
      </c>
      <c r="E52" s="31" t="s">
        <v>413</v>
      </c>
    </row>
    <row r="53" spans="1:5" ht="25.5">
      <c r="A53" t="s">
        <v>44</v>
      </c>
      <c r="E53" s="29" t="s">
        <v>156</v>
      </c>
    </row>
    <row r="54" spans="1:16" ht="12.75">
      <c r="A54" s="19" t="s">
        <v>35</v>
      </c>
      <c s="23" t="s">
        <v>142</v>
      </c>
      <c s="23" t="s">
        <v>158</v>
      </c>
      <c s="19" t="s">
        <v>37</v>
      </c>
      <c s="24" t="s">
        <v>159</v>
      </c>
      <c s="25" t="s">
        <v>114</v>
      </c>
      <c s="26">
        <v>12.05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139</v>
      </c>
    </row>
    <row r="56" spans="1:5" ht="25.5">
      <c r="A56" s="30" t="s">
        <v>42</v>
      </c>
      <c r="E56" s="31" t="s">
        <v>414</v>
      </c>
    </row>
    <row r="57" spans="1:5" ht="25.5">
      <c r="A57" t="s">
        <v>44</v>
      </c>
      <c r="E57" s="29" t="s">
        <v>156</v>
      </c>
    </row>
    <row r="58" spans="1:16" ht="12.75">
      <c r="A58" s="19" t="s">
        <v>35</v>
      </c>
      <c s="23" t="s">
        <v>147</v>
      </c>
      <c s="23" t="s">
        <v>162</v>
      </c>
      <c s="19" t="s">
        <v>37</v>
      </c>
      <c s="24" t="s">
        <v>163</v>
      </c>
      <c s="25" t="s">
        <v>114</v>
      </c>
      <c s="26">
        <v>21.9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139</v>
      </c>
    </row>
    <row r="60" spans="1:5" ht="25.5">
      <c r="A60" s="30" t="s">
        <v>42</v>
      </c>
      <c r="E60" s="31" t="s">
        <v>415</v>
      </c>
    </row>
    <row r="61" spans="1:5" ht="25.5">
      <c r="A61" t="s">
        <v>44</v>
      </c>
      <c r="E61" s="29" t="s">
        <v>156</v>
      </c>
    </row>
    <row r="62" spans="1:16" ht="12.75">
      <c r="A62" s="19" t="s">
        <v>35</v>
      </c>
      <c s="23" t="s">
        <v>152</v>
      </c>
      <c s="23" t="s">
        <v>416</v>
      </c>
      <c s="19" t="s">
        <v>37</v>
      </c>
      <c s="24" t="s">
        <v>417</v>
      </c>
      <c s="25" t="s">
        <v>76</v>
      </c>
      <c s="26">
        <v>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139</v>
      </c>
    </row>
    <row r="64" spans="1:5" ht="38.25">
      <c r="A64" s="30" t="s">
        <v>42</v>
      </c>
      <c r="E64" s="31" t="s">
        <v>418</v>
      </c>
    </row>
    <row r="65" spans="1:5" ht="25.5">
      <c r="A65" t="s">
        <v>44</v>
      </c>
      <c r="E65" s="29" t="s">
        <v>156</v>
      </c>
    </row>
    <row r="66" spans="1:16" ht="12.75">
      <c r="A66" s="19" t="s">
        <v>35</v>
      </c>
      <c s="23" t="s">
        <v>157</v>
      </c>
      <c s="23" t="s">
        <v>170</v>
      </c>
      <c s="19" t="s">
        <v>37</v>
      </c>
      <c s="24" t="s">
        <v>171</v>
      </c>
      <c s="25" t="s">
        <v>124</v>
      </c>
      <c s="26">
        <v>67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139</v>
      </c>
    </row>
    <row r="68" spans="1:5" ht="12.75">
      <c r="A68" s="30" t="s">
        <v>42</v>
      </c>
      <c r="E68" s="31" t="s">
        <v>419</v>
      </c>
    </row>
    <row r="69" spans="1:5" ht="25.5">
      <c r="A69" t="s">
        <v>44</v>
      </c>
      <c r="E69" s="29" t="s">
        <v>156</v>
      </c>
    </row>
    <row r="70" spans="1:16" ht="12.75">
      <c r="A70" s="19" t="s">
        <v>35</v>
      </c>
      <c s="23" t="s">
        <v>161</v>
      </c>
      <c s="23" t="s">
        <v>185</v>
      </c>
      <c s="19" t="s">
        <v>37</v>
      </c>
      <c s="24" t="s">
        <v>186</v>
      </c>
      <c s="25" t="s">
        <v>114</v>
      </c>
      <c s="26">
        <v>170.624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420</v>
      </c>
    </row>
    <row r="72" spans="1:5" ht="140.25">
      <c r="A72" s="30" t="s">
        <v>42</v>
      </c>
      <c r="E72" s="31" t="s">
        <v>421</v>
      </c>
    </row>
    <row r="73" spans="1:5" ht="318.75">
      <c r="A73" t="s">
        <v>44</v>
      </c>
      <c r="E73" s="29" t="s">
        <v>181</v>
      </c>
    </row>
    <row r="74" spans="1:16" ht="12.75">
      <c r="A74" s="19" t="s">
        <v>35</v>
      </c>
      <c s="23" t="s">
        <v>165</v>
      </c>
      <c s="23" t="s">
        <v>191</v>
      </c>
      <c s="19" t="s">
        <v>37</v>
      </c>
      <c s="24" t="s">
        <v>192</v>
      </c>
      <c s="25" t="s">
        <v>114</v>
      </c>
      <c s="26">
        <v>343.81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51">
      <c r="A76" s="30" t="s">
        <v>42</v>
      </c>
      <c r="E76" s="31" t="s">
        <v>422</v>
      </c>
    </row>
    <row r="77" spans="1:5" ht="191.25">
      <c r="A77" t="s">
        <v>44</v>
      </c>
      <c r="E77" s="29" t="s">
        <v>194</v>
      </c>
    </row>
    <row r="78" spans="1:16" ht="12.75">
      <c r="A78" s="19" t="s">
        <v>35</v>
      </c>
      <c s="23" t="s">
        <v>169</v>
      </c>
      <c s="23" t="s">
        <v>423</v>
      </c>
      <c s="19" t="s">
        <v>37</v>
      </c>
      <c s="24" t="s">
        <v>424</v>
      </c>
      <c s="25" t="s">
        <v>114</v>
      </c>
      <c s="26">
        <v>34.5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38.25">
      <c r="A80" s="30" t="s">
        <v>42</v>
      </c>
      <c r="E80" s="31" t="s">
        <v>425</v>
      </c>
    </row>
    <row r="81" spans="1:5" ht="280.5">
      <c r="A81" t="s">
        <v>44</v>
      </c>
      <c r="E81" s="29" t="s">
        <v>426</v>
      </c>
    </row>
    <row r="82" spans="1:16" ht="12.75">
      <c r="A82" s="19" t="s">
        <v>35</v>
      </c>
      <c s="23" t="s">
        <v>173</v>
      </c>
      <c s="23" t="s">
        <v>206</v>
      </c>
      <c s="19" t="s">
        <v>37</v>
      </c>
      <c s="24" t="s">
        <v>207</v>
      </c>
      <c s="25" t="s">
        <v>114</v>
      </c>
      <c s="26">
        <v>108.935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89.25">
      <c r="A84" s="30" t="s">
        <v>42</v>
      </c>
      <c r="E84" s="31" t="s">
        <v>427</v>
      </c>
    </row>
    <row r="85" spans="1:5" ht="293.25">
      <c r="A85" t="s">
        <v>44</v>
      </c>
      <c r="E85" s="29" t="s">
        <v>209</v>
      </c>
    </row>
    <row r="86" spans="1:16" ht="12.75">
      <c r="A86" s="19" t="s">
        <v>35</v>
      </c>
      <c s="23" t="s">
        <v>177</v>
      </c>
      <c s="23" t="s">
        <v>216</v>
      </c>
      <c s="19" t="s">
        <v>37</v>
      </c>
      <c s="24" t="s">
        <v>217</v>
      </c>
      <c s="25" t="s">
        <v>104</v>
      </c>
      <c s="26">
        <v>278.8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7.5">
      <c r="A88" s="30" t="s">
        <v>42</v>
      </c>
      <c r="E88" s="31" t="s">
        <v>428</v>
      </c>
    </row>
    <row r="89" spans="1:5" ht="25.5">
      <c r="A89" t="s">
        <v>44</v>
      </c>
      <c r="E89" s="29" t="s">
        <v>219</v>
      </c>
    </row>
    <row r="90" spans="1:16" ht="12.75">
      <c r="A90" s="19" t="s">
        <v>35</v>
      </c>
      <c s="23" t="s">
        <v>182</v>
      </c>
      <c s="23" t="s">
        <v>223</v>
      </c>
      <c s="19" t="s">
        <v>37</v>
      </c>
      <c s="24" t="s">
        <v>224</v>
      </c>
      <c s="25" t="s">
        <v>114</v>
      </c>
      <c s="26">
        <v>13.9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76.5">
      <c r="A92" s="30" t="s">
        <v>42</v>
      </c>
      <c r="E92" s="31" t="s">
        <v>429</v>
      </c>
    </row>
    <row r="93" spans="1:5" ht="38.25">
      <c r="A93" t="s">
        <v>44</v>
      </c>
      <c r="E93" s="29" t="s">
        <v>226</v>
      </c>
    </row>
    <row r="94" spans="1:16" ht="12.75">
      <c r="A94" s="19" t="s">
        <v>35</v>
      </c>
      <c s="23" t="s">
        <v>184</v>
      </c>
      <c s="23" t="s">
        <v>228</v>
      </c>
      <c s="19" t="s">
        <v>37</v>
      </c>
      <c s="24" t="s">
        <v>229</v>
      </c>
      <c s="25" t="s">
        <v>104</v>
      </c>
      <c s="26">
        <v>139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51">
      <c r="A96" s="30" t="s">
        <v>42</v>
      </c>
      <c r="E96" s="31" t="s">
        <v>430</v>
      </c>
    </row>
    <row r="97" spans="1:5" ht="25.5">
      <c r="A97" t="s">
        <v>44</v>
      </c>
      <c r="E97" s="29" t="s">
        <v>231</v>
      </c>
    </row>
    <row r="98" spans="1:16" ht="12.75">
      <c r="A98" s="19" t="s">
        <v>35</v>
      </c>
      <c s="23" t="s">
        <v>188</v>
      </c>
      <c s="23" t="s">
        <v>233</v>
      </c>
      <c s="19" t="s">
        <v>37</v>
      </c>
      <c s="24" t="s">
        <v>234</v>
      </c>
      <c s="25" t="s">
        <v>104</v>
      </c>
      <c s="26">
        <v>139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51">
      <c r="A100" s="30" t="s">
        <v>42</v>
      </c>
      <c r="E100" s="31" t="s">
        <v>430</v>
      </c>
    </row>
    <row r="101" spans="1:5" ht="25.5">
      <c r="A101" t="s">
        <v>44</v>
      </c>
      <c r="E101" s="29" t="s">
        <v>235</v>
      </c>
    </row>
    <row r="102" spans="1:18" ht="12.75" customHeight="1">
      <c r="A102" s="5" t="s">
        <v>33</v>
      </c>
      <c s="5"/>
      <c s="35" t="s">
        <v>13</v>
      </c>
      <c s="5"/>
      <c s="21" t="s">
        <v>236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9" t="s">
        <v>35</v>
      </c>
      <c s="23" t="s">
        <v>190</v>
      </c>
      <c s="23" t="s">
        <v>238</v>
      </c>
      <c s="19" t="s">
        <v>37</v>
      </c>
      <c s="24" t="s">
        <v>239</v>
      </c>
      <c s="25" t="s">
        <v>104</v>
      </c>
      <c s="26">
        <v>100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37</v>
      </c>
    </row>
    <row r="105" spans="1:5" ht="38.25">
      <c r="A105" s="30" t="s">
        <v>42</v>
      </c>
      <c r="E105" s="31" t="s">
        <v>431</v>
      </c>
    </row>
    <row r="106" spans="1:5" ht="51">
      <c r="A106" t="s">
        <v>44</v>
      </c>
      <c r="E106" s="29" t="s">
        <v>241</v>
      </c>
    </row>
    <row r="107" spans="1:18" ht="12.75" customHeight="1">
      <c r="A107" s="5" t="s">
        <v>33</v>
      </c>
      <c s="5"/>
      <c s="35" t="s">
        <v>23</v>
      </c>
      <c s="5"/>
      <c s="21" t="s">
        <v>247</v>
      </c>
      <c s="5"/>
      <c s="5"/>
      <c s="5"/>
      <c s="36">
        <f>0+Q107</f>
      </c>
      <c r="O107">
        <f>0+R107</f>
      </c>
      <c r="Q107">
        <f>0+I108+I112</f>
      </c>
      <c>
        <f>0+O108+O112</f>
      </c>
    </row>
    <row r="108" spans="1:16" ht="12.75">
      <c r="A108" s="19" t="s">
        <v>35</v>
      </c>
      <c s="23" t="s">
        <v>195</v>
      </c>
      <c s="23" t="s">
        <v>432</v>
      </c>
      <c s="19" t="s">
        <v>37</v>
      </c>
      <c s="24" t="s">
        <v>433</v>
      </c>
      <c s="25" t="s">
        <v>114</v>
      </c>
      <c s="26">
        <v>1.715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51">
      <c r="A110" s="30" t="s">
        <v>42</v>
      </c>
      <c r="E110" s="31" t="s">
        <v>434</v>
      </c>
    </row>
    <row r="111" spans="1:5" ht="369.75">
      <c r="A111" t="s">
        <v>44</v>
      </c>
      <c r="E111" s="29" t="s">
        <v>328</v>
      </c>
    </row>
    <row r="112" spans="1:16" ht="12.75">
      <c r="A112" s="19" t="s">
        <v>35</v>
      </c>
      <c s="23" t="s">
        <v>200</v>
      </c>
      <c s="23" t="s">
        <v>249</v>
      </c>
      <c s="19" t="s">
        <v>37</v>
      </c>
      <c s="24" t="s">
        <v>250</v>
      </c>
      <c s="25" t="s">
        <v>114</v>
      </c>
      <c s="26">
        <v>4.4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37</v>
      </c>
    </row>
    <row r="114" spans="1:5" ht="38.25">
      <c r="A114" s="30" t="s">
        <v>42</v>
      </c>
      <c r="E114" s="31" t="s">
        <v>435</v>
      </c>
    </row>
    <row r="115" spans="1:5" ht="38.25">
      <c r="A115" t="s">
        <v>44</v>
      </c>
      <c r="E115" s="29" t="s">
        <v>246</v>
      </c>
    </row>
    <row r="116" spans="1:18" ht="12.75" customHeight="1">
      <c r="A116" s="5" t="s">
        <v>33</v>
      </c>
      <c s="5"/>
      <c s="35" t="s">
        <v>25</v>
      </c>
      <c s="5"/>
      <c s="21" t="s">
        <v>262</v>
      </c>
      <c s="5"/>
      <c s="5"/>
      <c s="5"/>
      <c s="36">
        <f>0+Q116</f>
      </c>
      <c r="O116">
        <f>0+R116</f>
      </c>
      <c r="Q116">
        <f>0+I117+I121+I125+I129+I133+I137+I141+I145+I149+I153+I157+I161+I165</f>
      </c>
      <c>
        <f>0+O117+O121+O125+O129+O133+O137+O141+O145+O149+O153+O157+O161+O165</f>
      </c>
    </row>
    <row r="117" spans="1:16" ht="12.75">
      <c r="A117" s="19" t="s">
        <v>35</v>
      </c>
      <c s="23" t="s">
        <v>205</v>
      </c>
      <c s="23" t="s">
        <v>264</v>
      </c>
      <c s="19" t="s">
        <v>37</v>
      </c>
      <c s="24" t="s">
        <v>265</v>
      </c>
      <c s="25" t="s">
        <v>114</v>
      </c>
      <c s="26">
        <v>125.27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78.5">
      <c r="A119" s="30" t="s">
        <v>42</v>
      </c>
      <c r="E119" s="31" t="s">
        <v>436</v>
      </c>
    </row>
    <row r="120" spans="1:5" ht="51">
      <c r="A120" t="s">
        <v>44</v>
      </c>
      <c r="E120" s="29" t="s">
        <v>267</v>
      </c>
    </row>
    <row r="121" spans="1:16" ht="12.75">
      <c r="A121" s="19" t="s">
        <v>35</v>
      </c>
      <c s="23" t="s">
        <v>210</v>
      </c>
      <c s="23" t="s">
        <v>269</v>
      </c>
      <c s="19" t="s">
        <v>37</v>
      </c>
      <c s="24" t="s">
        <v>270</v>
      </c>
      <c s="25" t="s">
        <v>114</v>
      </c>
      <c s="26">
        <v>6.05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25.5">
      <c r="A123" s="30" t="s">
        <v>42</v>
      </c>
      <c r="E123" s="31" t="s">
        <v>437</v>
      </c>
    </row>
    <row r="124" spans="1:5" ht="102">
      <c r="A124" t="s">
        <v>44</v>
      </c>
      <c r="E124" s="29" t="s">
        <v>272</v>
      </c>
    </row>
    <row r="125" spans="1:16" ht="12.75">
      <c r="A125" s="19" t="s">
        <v>35</v>
      </c>
      <c s="23" t="s">
        <v>215</v>
      </c>
      <c s="23" t="s">
        <v>274</v>
      </c>
      <c s="19" t="s">
        <v>37</v>
      </c>
      <c s="24" t="s">
        <v>275</v>
      </c>
      <c s="25" t="s">
        <v>114</v>
      </c>
      <c s="26">
        <v>12.05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25.5">
      <c r="A127" s="30" t="s">
        <v>42</v>
      </c>
      <c r="E127" s="31" t="s">
        <v>438</v>
      </c>
    </row>
    <row r="128" spans="1:5" ht="102">
      <c r="A128" t="s">
        <v>44</v>
      </c>
      <c r="E128" s="29" t="s">
        <v>272</v>
      </c>
    </row>
    <row r="129" spans="1:16" ht="12.75">
      <c r="A129" s="19" t="s">
        <v>35</v>
      </c>
      <c s="23" t="s">
        <v>220</v>
      </c>
      <c s="23" t="s">
        <v>278</v>
      </c>
      <c s="19" t="s">
        <v>52</v>
      </c>
      <c s="24" t="s">
        <v>279</v>
      </c>
      <c s="25" t="s">
        <v>104</v>
      </c>
      <c s="26">
        <v>8322.28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02">
      <c r="A131" s="30" t="s">
        <v>42</v>
      </c>
      <c r="E131" s="31" t="s">
        <v>439</v>
      </c>
    </row>
    <row r="132" spans="1:5" ht="51">
      <c r="A132" t="s">
        <v>44</v>
      </c>
      <c r="E132" s="29" t="s">
        <v>281</v>
      </c>
    </row>
    <row r="133" spans="1:16" ht="12.75">
      <c r="A133" s="19" t="s">
        <v>35</v>
      </c>
      <c s="23" t="s">
        <v>222</v>
      </c>
      <c s="23" t="s">
        <v>278</v>
      </c>
      <c s="19" t="s">
        <v>55</v>
      </c>
      <c s="24" t="s">
        <v>279</v>
      </c>
      <c s="25" t="s">
        <v>104</v>
      </c>
      <c s="26">
        <v>9152.58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127.5">
      <c r="A135" s="30" t="s">
        <v>42</v>
      </c>
      <c r="E135" s="31" t="s">
        <v>440</v>
      </c>
    </row>
    <row r="136" spans="1:5" ht="51">
      <c r="A136" t="s">
        <v>44</v>
      </c>
      <c r="E136" s="29" t="s">
        <v>281</v>
      </c>
    </row>
    <row r="137" spans="1:16" ht="12.75">
      <c r="A137" s="19" t="s">
        <v>35</v>
      </c>
      <c s="23" t="s">
        <v>227</v>
      </c>
      <c s="23" t="s">
        <v>285</v>
      </c>
      <c s="19" t="s">
        <v>37</v>
      </c>
      <c s="24" t="s">
        <v>286</v>
      </c>
      <c s="25" t="s">
        <v>104</v>
      </c>
      <c s="26">
        <v>500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25.5">
      <c r="A139" s="30" t="s">
        <v>42</v>
      </c>
      <c r="E139" s="31" t="s">
        <v>441</v>
      </c>
    </row>
    <row r="140" spans="1:5" ht="51">
      <c r="A140" t="s">
        <v>44</v>
      </c>
      <c r="E140" s="29" t="s">
        <v>281</v>
      </c>
    </row>
    <row r="141" spans="1:16" ht="12.75">
      <c r="A141" s="19" t="s">
        <v>35</v>
      </c>
      <c s="23" t="s">
        <v>232</v>
      </c>
      <c s="23" t="s">
        <v>289</v>
      </c>
      <c s="19" t="s">
        <v>37</v>
      </c>
      <c s="24" t="s">
        <v>290</v>
      </c>
      <c s="25" t="s">
        <v>104</v>
      </c>
      <c s="26">
        <v>500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76.5">
      <c r="A143" s="30" t="s">
        <v>42</v>
      </c>
      <c r="E143" s="31" t="s">
        <v>442</v>
      </c>
    </row>
    <row r="144" spans="1:5" ht="51">
      <c r="A144" t="s">
        <v>44</v>
      </c>
      <c r="E144" s="29" t="s">
        <v>292</v>
      </c>
    </row>
    <row r="145" spans="1:16" ht="12.75">
      <c r="A145" s="19" t="s">
        <v>35</v>
      </c>
      <c s="23" t="s">
        <v>237</v>
      </c>
      <c s="23" t="s">
        <v>294</v>
      </c>
      <c s="19" t="s">
        <v>37</v>
      </c>
      <c s="24" t="s">
        <v>295</v>
      </c>
      <c s="25" t="s">
        <v>114</v>
      </c>
      <c s="26">
        <v>49.818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25.5">
      <c r="A147" s="30" t="s">
        <v>42</v>
      </c>
      <c r="E147" s="31" t="s">
        <v>443</v>
      </c>
    </row>
    <row r="148" spans="1:5" ht="140.25">
      <c r="A148" t="s">
        <v>44</v>
      </c>
      <c r="E148" s="29" t="s">
        <v>297</v>
      </c>
    </row>
    <row r="149" spans="1:16" ht="12.75">
      <c r="A149" s="19" t="s">
        <v>35</v>
      </c>
      <c s="23" t="s">
        <v>242</v>
      </c>
      <c s="23" t="s">
        <v>299</v>
      </c>
      <c s="19" t="s">
        <v>37</v>
      </c>
      <c s="24" t="s">
        <v>300</v>
      </c>
      <c s="25" t="s">
        <v>104</v>
      </c>
      <c s="26">
        <v>8303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76.5">
      <c r="A151" s="30" t="s">
        <v>42</v>
      </c>
      <c r="E151" s="31" t="s">
        <v>444</v>
      </c>
    </row>
    <row r="152" spans="1:5" ht="140.25">
      <c r="A152" t="s">
        <v>44</v>
      </c>
      <c r="E152" s="29" t="s">
        <v>297</v>
      </c>
    </row>
    <row r="153" spans="1:16" ht="12.75">
      <c r="A153" s="19" t="s">
        <v>35</v>
      </c>
      <c s="23" t="s">
        <v>248</v>
      </c>
      <c s="23" t="s">
        <v>303</v>
      </c>
      <c s="19" t="s">
        <v>37</v>
      </c>
      <c s="24" t="s">
        <v>304</v>
      </c>
      <c s="25" t="s">
        <v>104</v>
      </c>
      <c s="26">
        <v>8322.28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37</v>
      </c>
    </row>
    <row r="155" spans="1:5" ht="114.75">
      <c r="A155" s="30" t="s">
        <v>42</v>
      </c>
      <c r="E155" s="31" t="s">
        <v>445</v>
      </c>
    </row>
    <row r="156" spans="1:5" ht="140.25">
      <c r="A156" t="s">
        <v>44</v>
      </c>
      <c r="E156" s="29" t="s">
        <v>297</v>
      </c>
    </row>
    <row r="157" spans="1:16" ht="12.75">
      <c r="A157" s="19" t="s">
        <v>35</v>
      </c>
      <c s="23" t="s">
        <v>252</v>
      </c>
      <c s="23" t="s">
        <v>307</v>
      </c>
      <c s="19" t="s">
        <v>37</v>
      </c>
      <c s="24" t="s">
        <v>308</v>
      </c>
      <c s="25" t="s">
        <v>104</v>
      </c>
      <c s="26">
        <v>500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12.75">
      <c r="A159" s="30" t="s">
        <v>42</v>
      </c>
      <c r="E159" s="31" t="s">
        <v>446</v>
      </c>
    </row>
    <row r="160" spans="1:5" ht="140.25">
      <c r="A160" t="s">
        <v>44</v>
      </c>
      <c r="E160" s="29" t="s">
        <v>297</v>
      </c>
    </row>
    <row r="161" spans="1:16" ht="12.75">
      <c r="A161" s="19" t="s">
        <v>35</v>
      </c>
      <c s="23" t="s">
        <v>257</v>
      </c>
      <c s="23" t="s">
        <v>311</v>
      </c>
      <c s="19" t="s">
        <v>37</v>
      </c>
      <c s="24" t="s">
        <v>312</v>
      </c>
      <c s="25" t="s">
        <v>104</v>
      </c>
      <c s="26">
        <v>150.8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89.25">
      <c r="A163" s="30" t="s">
        <v>42</v>
      </c>
      <c r="E163" s="31" t="s">
        <v>447</v>
      </c>
    </row>
    <row r="164" spans="1:5" ht="140.25">
      <c r="A164" t="s">
        <v>44</v>
      </c>
      <c r="E164" s="29" t="s">
        <v>297</v>
      </c>
    </row>
    <row r="165" spans="1:16" ht="12.75">
      <c r="A165" s="19" t="s">
        <v>35</v>
      </c>
      <c s="23" t="s">
        <v>263</v>
      </c>
      <c s="23" t="s">
        <v>448</v>
      </c>
      <c s="19" t="s">
        <v>37</v>
      </c>
      <c s="24" t="s">
        <v>449</v>
      </c>
      <c s="25" t="s">
        <v>104</v>
      </c>
      <c s="26">
        <v>71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76.5">
      <c r="A167" s="30" t="s">
        <v>42</v>
      </c>
      <c r="E167" s="31" t="s">
        <v>450</v>
      </c>
    </row>
    <row r="168" spans="1:5" ht="89.25">
      <c r="A168" t="s">
        <v>44</v>
      </c>
      <c r="E168" s="29" t="s">
        <v>451</v>
      </c>
    </row>
    <row r="169" spans="1:18" ht="12.75" customHeight="1">
      <c r="A169" s="5" t="s">
        <v>33</v>
      </c>
      <c s="5"/>
      <c s="35" t="s">
        <v>70</v>
      </c>
      <c s="5"/>
      <c s="21" t="s">
        <v>314</v>
      </c>
      <c s="5"/>
      <c s="5"/>
      <c s="5"/>
      <c s="36">
        <f>0+Q169</f>
      </c>
      <c r="O169">
        <f>0+R169</f>
      </c>
      <c r="Q169">
        <f>0+I170+I174+I178+I182+I186+I190+I194+I198+I202</f>
      </c>
      <c>
        <f>0+O170+O174+O178+O182+O186+O190+O194+O198+O202</f>
      </c>
    </row>
    <row r="170" spans="1:16" ht="12.75">
      <c r="A170" s="19" t="s">
        <v>35</v>
      </c>
      <c s="23" t="s">
        <v>268</v>
      </c>
      <c s="23" t="s">
        <v>452</v>
      </c>
      <c s="19" t="s">
        <v>37</v>
      </c>
      <c s="24" t="s">
        <v>453</v>
      </c>
      <c s="25" t="s">
        <v>124</v>
      </c>
      <c s="26">
        <v>35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51">
      <c r="A172" s="30" t="s">
        <v>42</v>
      </c>
      <c r="E172" s="31" t="s">
        <v>454</v>
      </c>
    </row>
    <row r="173" spans="1:5" ht="255">
      <c r="A173" t="s">
        <v>44</v>
      </c>
      <c r="E173" s="29" t="s">
        <v>319</v>
      </c>
    </row>
    <row r="174" spans="1:16" ht="12.75">
      <c r="A174" s="19" t="s">
        <v>35</v>
      </c>
      <c s="23" t="s">
        <v>273</v>
      </c>
      <c s="23" t="s">
        <v>455</v>
      </c>
      <c s="19" t="s">
        <v>37</v>
      </c>
      <c s="24" t="s">
        <v>456</v>
      </c>
      <c s="25" t="s">
        <v>124</v>
      </c>
      <c s="26">
        <v>9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25.5">
      <c r="A176" s="30" t="s">
        <v>42</v>
      </c>
      <c r="E176" s="31" t="s">
        <v>457</v>
      </c>
    </row>
    <row r="177" spans="1:5" ht="255">
      <c r="A177" t="s">
        <v>44</v>
      </c>
      <c r="E177" s="29" t="s">
        <v>319</v>
      </c>
    </row>
    <row r="178" spans="1:16" ht="12.75">
      <c r="A178" s="19" t="s">
        <v>35</v>
      </c>
      <c s="23" t="s">
        <v>277</v>
      </c>
      <c s="23" t="s">
        <v>458</v>
      </c>
      <c s="19" t="s">
        <v>37</v>
      </c>
      <c s="24" t="s">
        <v>459</v>
      </c>
      <c s="25" t="s">
        <v>124</v>
      </c>
      <c s="26">
        <v>3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460</v>
      </c>
    </row>
    <row r="181" spans="1:5" ht="242.25">
      <c r="A181" t="s">
        <v>44</v>
      </c>
      <c r="E181" s="29" t="s">
        <v>461</v>
      </c>
    </row>
    <row r="182" spans="1:16" ht="12.75">
      <c r="A182" s="19" t="s">
        <v>35</v>
      </c>
      <c s="23" t="s">
        <v>282</v>
      </c>
      <c s="23" t="s">
        <v>462</v>
      </c>
      <c s="19" t="s">
        <v>37</v>
      </c>
      <c s="24" t="s">
        <v>463</v>
      </c>
      <c s="25" t="s">
        <v>76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25.5">
      <c r="A184" s="30" t="s">
        <v>42</v>
      </c>
      <c r="E184" s="31" t="s">
        <v>464</v>
      </c>
    </row>
    <row r="185" spans="1:5" ht="408">
      <c r="A185" t="s">
        <v>44</v>
      </c>
      <c r="E185" s="29" t="s">
        <v>465</v>
      </c>
    </row>
    <row r="186" spans="1:16" ht="12.75">
      <c r="A186" s="19" t="s">
        <v>35</v>
      </c>
      <c s="23" t="s">
        <v>284</v>
      </c>
      <c s="23" t="s">
        <v>466</v>
      </c>
      <c s="19" t="s">
        <v>37</v>
      </c>
      <c s="24" t="s">
        <v>467</v>
      </c>
      <c s="25" t="s">
        <v>76</v>
      </c>
      <c s="26">
        <v>11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37</v>
      </c>
    </row>
    <row r="188" spans="1:5" ht="38.25">
      <c r="A188" s="30" t="s">
        <v>42</v>
      </c>
      <c r="E188" s="31" t="s">
        <v>468</v>
      </c>
    </row>
    <row r="189" spans="1:5" ht="242.25">
      <c r="A189" t="s">
        <v>44</v>
      </c>
      <c r="E189" s="29" t="s">
        <v>469</v>
      </c>
    </row>
    <row r="190" spans="1:16" ht="12.75">
      <c r="A190" s="19" t="s">
        <v>35</v>
      </c>
      <c s="23" t="s">
        <v>288</v>
      </c>
      <c s="23" t="s">
        <v>470</v>
      </c>
      <c s="19" t="s">
        <v>37</v>
      </c>
      <c s="24" t="s">
        <v>471</v>
      </c>
      <c s="25" t="s">
        <v>76</v>
      </c>
      <c s="26">
        <v>9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25.5">
      <c r="A192" s="30" t="s">
        <v>42</v>
      </c>
      <c r="E192" s="31" t="s">
        <v>472</v>
      </c>
    </row>
    <row r="193" spans="1:5" ht="76.5">
      <c r="A193" t="s">
        <v>44</v>
      </c>
      <c r="E193" s="29" t="s">
        <v>473</v>
      </c>
    </row>
    <row r="194" spans="1:16" ht="12.75">
      <c r="A194" s="19" t="s">
        <v>35</v>
      </c>
      <c s="23" t="s">
        <v>293</v>
      </c>
      <c s="23" t="s">
        <v>474</v>
      </c>
      <c s="19" t="s">
        <v>37</v>
      </c>
      <c s="24" t="s">
        <v>475</v>
      </c>
      <c s="25" t="s">
        <v>76</v>
      </c>
      <c s="26">
        <v>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37</v>
      </c>
    </row>
    <row r="196" spans="1:5" ht="25.5">
      <c r="A196" s="30" t="s">
        <v>42</v>
      </c>
      <c r="E196" s="31" t="s">
        <v>476</v>
      </c>
    </row>
    <row r="197" spans="1:5" ht="76.5">
      <c r="A197" t="s">
        <v>44</v>
      </c>
      <c r="E197" s="29" t="s">
        <v>473</v>
      </c>
    </row>
    <row r="198" spans="1:16" ht="12.75">
      <c r="A198" s="19" t="s">
        <v>35</v>
      </c>
      <c s="23" t="s">
        <v>298</v>
      </c>
      <c s="23" t="s">
        <v>477</v>
      </c>
      <c s="19" t="s">
        <v>37</v>
      </c>
      <c s="24" t="s">
        <v>478</v>
      </c>
      <c s="25" t="s">
        <v>76</v>
      </c>
      <c s="26">
        <v>2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37</v>
      </c>
    </row>
    <row r="200" spans="1:5" ht="38.25">
      <c r="A200" s="30" t="s">
        <v>42</v>
      </c>
      <c r="E200" s="31" t="s">
        <v>418</v>
      </c>
    </row>
    <row r="201" spans="1:5" ht="25.5">
      <c r="A201" t="s">
        <v>44</v>
      </c>
      <c r="E201" s="29" t="s">
        <v>479</v>
      </c>
    </row>
    <row r="202" spans="1:16" ht="12.75">
      <c r="A202" s="19" t="s">
        <v>35</v>
      </c>
      <c s="23" t="s">
        <v>302</v>
      </c>
      <c s="23" t="s">
        <v>480</v>
      </c>
      <c s="19" t="s">
        <v>37</v>
      </c>
      <c s="24" t="s">
        <v>481</v>
      </c>
      <c s="25" t="s">
        <v>76</v>
      </c>
      <c s="26">
        <v>20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42</v>
      </c>
      <c r="E204" s="31" t="s">
        <v>482</v>
      </c>
    </row>
    <row r="205" spans="1:5" ht="25.5">
      <c r="A205" t="s">
        <v>44</v>
      </c>
      <c r="E205" s="29" t="s">
        <v>479</v>
      </c>
    </row>
    <row r="206" spans="1:18" ht="12.75" customHeight="1">
      <c r="A206" s="5" t="s">
        <v>33</v>
      </c>
      <c s="5"/>
      <c s="35" t="s">
        <v>30</v>
      </c>
      <c s="5"/>
      <c s="21" t="s">
        <v>329</v>
      </c>
      <c s="5"/>
      <c s="5"/>
      <c s="5"/>
      <c s="36">
        <f>0+Q206</f>
      </c>
      <c r="O206">
        <f>0+R206</f>
      </c>
      <c r="Q206">
        <f>0+I207+I211+I215+I219+I223+I227+I231+I235+I239+I243+I247+I251+I255+I259</f>
      </c>
      <c>
        <f>0+O207+O211+O215+O219+O223+O227+O231+O235+O239+O243+O247+O251+O255+O259</f>
      </c>
    </row>
    <row r="207" spans="1:16" ht="12.75">
      <c r="A207" s="19" t="s">
        <v>35</v>
      </c>
      <c s="23" t="s">
        <v>306</v>
      </c>
      <c s="23" t="s">
        <v>331</v>
      </c>
      <c s="19" t="s">
        <v>37</v>
      </c>
      <c s="24" t="s">
        <v>332</v>
      </c>
      <c s="25" t="s">
        <v>76</v>
      </c>
      <c s="26">
        <v>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37</v>
      </c>
    </row>
    <row r="209" spans="1:5" ht="12.75">
      <c r="A209" s="30" t="s">
        <v>42</v>
      </c>
      <c r="E209" s="31" t="s">
        <v>483</v>
      </c>
    </row>
    <row r="210" spans="1:5" ht="51">
      <c r="A210" t="s">
        <v>44</v>
      </c>
      <c r="E210" s="29" t="s">
        <v>334</v>
      </c>
    </row>
    <row r="211" spans="1:16" ht="25.5">
      <c r="A211" s="19" t="s">
        <v>35</v>
      </c>
      <c s="23" t="s">
        <v>310</v>
      </c>
      <c s="23" t="s">
        <v>336</v>
      </c>
      <c s="19" t="s">
        <v>37</v>
      </c>
      <c s="24" t="s">
        <v>337</v>
      </c>
      <c s="25" t="s">
        <v>76</v>
      </c>
      <c s="26">
        <v>25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37</v>
      </c>
    </row>
    <row r="213" spans="1:5" ht="38.25">
      <c r="A213" s="30" t="s">
        <v>42</v>
      </c>
      <c r="E213" s="31" t="s">
        <v>484</v>
      </c>
    </row>
    <row r="214" spans="1:5" ht="51">
      <c r="A214" t="s">
        <v>44</v>
      </c>
      <c r="E214" s="29" t="s">
        <v>339</v>
      </c>
    </row>
    <row r="215" spans="1:16" ht="12.75">
      <c r="A215" s="19" t="s">
        <v>35</v>
      </c>
      <c s="23" t="s">
        <v>315</v>
      </c>
      <c s="23" t="s">
        <v>341</v>
      </c>
      <c s="19" t="s">
        <v>37</v>
      </c>
      <c s="24" t="s">
        <v>342</v>
      </c>
      <c s="25" t="s">
        <v>76</v>
      </c>
      <c s="26">
        <v>37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105</v>
      </c>
    </row>
    <row r="217" spans="1:5" ht="76.5">
      <c r="A217" s="30" t="s">
        <v>42</v>
      </c>
      <c r="E217" s="31" t="s">
        <v>485</v>
      </c>
    </row>
    <row r="218" spans="1:5" ht="25.5">
      <c r="A218" t="s">
        <v>44</v>
      </c>
      <c r="E218" s="29" t="s">
        <v>344</v>
      </c>
    </row>
    <row r="219" spans="1:16" ht="25.5">
      <c r="A219" s="19" t="s">
        <v>35</v>
      </c>
      <c s="23" t="s">
        <v>320</v>
      </c>
      <c s="23" t="s">
        <v>346</v>
      </c>
      <c s="19" t="s">
        <v>37</v>
      </c>
      <c s="24" t="s">
        <v>347</v>
      </c>
      <c s="25" t="s">
        <v>76</v>
      </c>
      <c s="26">
        <v>17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38.25">
      <c r="A221" s="30" t="s">
        <v>42</v>
      </c>
      <c r="E221" s="31" t="s">
        <v>486</v>
      </c>
    </row>
    <row r="222" spans="1:5" ht="51">
      <c r="A222" t="s">
        <v>44</v>
      </c>
      <c r="E222" s="29" t="s">
        <v>349</v>
      </c>
    </row>
    <row r="223" spans="1:16" ht="12.75">
      <c r="A223" s="19" t="s">
        <v>35</v>
      </c>
      <c s="23" t="s">
        <v>324</v>
      </c>
      <c s="23" t="s">
        <v>351</v>
      </c>
      <c s="19" t="s">
        <v>37</v>
      </c>
      <c s="24" t="s">
        <v>352</v>
      </c>
      <c s="25" t="s">
        <v>76</v>
      </c>
      <c s="26">
        <v>20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139</v>
      </c>
    </row>
    <row r="225" spans="1:5" ht="76.5">
      <c r="A225" s="30" t="s">
        <v>42</v>
      </c>
      <c r="E225" s="31" t="s">
        <v>487</v>
      </c>
    </row>
    <row r="226" spans="1:5" ht="25.5">
      <c r="A226" t="s">
        <v>44</v>
      </c>
      <c r="E226" s="29" t="s">
        <v>344</v>
      </c>
    </row>
    <row r="227" spans="1:16" ht="25.5">
      <c r="A227" s="19" t="s">
        <v>35</v>
      </c>
      <c s="23" t="s">
        <v>330</v>
      </c>
      <c s="23" t="s">
        <v>354</v>
      </c>
      <c s="19" t="s">
        <v>37</v>
      </c>
      <c s="24" t="s">
        <v>355</v>
      </c>
      <c s="25" t="s">
        <v>104</v>
      </c>
      <c s="26">
        <v>377.438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37</v>
      </c>
    </row>
    <row r="229" spans="1:5" ht="114.75">
      <c r="A229" s="30" t="s">
        <v>42</v>
      </c>
      <c r="E229" s="31" t="s">
        <v>488</v>
      </c>
    </row>
    <row r="230" spans="1:5" ht="38.25">
      <c r="A230" t="s">
        <v>44</v>
      </c>
      <c r="E230" s="29" t="s">
        <v>357</v>
      </c>
    </row>
    <row r="231" spans="1:16" ht="25.5">
      <c r="A231" s="19" t="s">
        <v>35</v>
      </c>
      <c s="23" t="s">
        <v>335</v>
      </c>
      <c s="23" t="s">
        <v>359</v>
      </c>
      <c s="19" t="s">
        <v>37</v>
      </c>
      <c s="24" t="s">
        <v>360</v>
      </c>
      <c s="25" t="s">
        <v>104</v>
      </c>
      <c s="26">
        <v>377.438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37</v>
      </c>
    </row>
    <row r="233" spans="1:5" ht="114.75">
      <c r="A233" s="30" t="s">
        <v>42</v>
      </c>
      <c r="E233" s="31" t="s">
        <v>488</v>
      </c>
    </row>
    <row r="234" spans="1:5" ht="38.25">
      <c r="A234" t="s">
        <v>44</v>
      </c>
      <c r="E234" s="29" t="s">
        <v>357</v>
      </c>
    </row>
    <row r="235" spans="1:16" ht="12.75">
      <c r="A235" s="19" t="s">
        <v>35</v>
      </c>
      <c s="23" t="s">
        <v>340</v>
      </c>
      <c s="23" t="s">
        <v>489</v>
      </c>
      <c s="19" t="s">
        <v>37</v>
      </c>
      <c s="24" t="s">
        <v>490</v>
      </c>
      <c s="25" t="s">
        <v>124</v>
      </c>
      <c s="26">
        <v>292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37</v>
      </c>
    </row>
    <row r="237" spans="1:5" ht="89.25">
      <c r="A237" s="30" t="s">
        <v>42</v>
      </c>
      <c r="E237" s="31" t="s">
        <v>491</v>
      </c>
    </row>
    <row r="238" spans="1:5" ht="51">
      <c r="A238" t="s">
        <v>44</v>
      </c>
      <c r="E238" s="29" t="s">
        <v>492</v>
      </c>
    </row>
    <row r="239" spans="1:16" ht="12.75">
      <c r="A239" s="19" t="s">
        <v>35</v>
      </c>
      <c s="23" t="s">
        <v>345</v>
      </c>
      <c s="23" t="s">
        <v>362</v>
      </c>
      <c s="19" t="s">
        <v>37</v>
      </c>
      <c s="24" t="s">
        <v>363</v>
      </c>
      <c s="25" t="s">
        <v>124</v>
      </c>
      <c s="26">
        <v>910.5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37</v>
      </c>
    </row>
    <row r="241" spans="1:5" ht="89.25">
      <c r="A241" s="30" t="s">
        <v>42</v>
      </c>
      <c r="E241" s="31" t="s">
        <v>493</v>
      </c>
    </row>
    <row r="242" spans="1:5" ht="25.5">
      <c r="A242" t="s">
        <v>44</v>
      </c>
      <c r="E242" s="29" t="s">
        <v>365</v>
      </c>
    </row>
    <row r="243" spans="1:16" ht="12.75">
      <c r="A243" s="19" t="s">
        <v>35</v>
      </c>
      <c s="23" t="s">
        <v>350</v>
      </c>
      <c s="23" t="s">
        <v>367</v>
      </c>
      <c s="19" t="s">
        <v>37</v>
      </c>
      <c s="24" t="s">
        <v>368</v>
      </c>
      <c s="25" t="s">
        <v>124</v>
      </c>
      <c s="26">
        <v>768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14.75">
      <c r="A245" s="30" t="s">
        <v>42</v>
      </c>
      <c r="E245" s="31" t="s">
        <v>494</v>
      </c>
    </row>
    <row r="246" spans="1:5" ht="25.5">
      <c r="A246" t="s">
        <v>44</v>
      </c>
      <c r="E246" s="29" t="s">
        <v>365</v>
      </c>
    </row>
    <row r="247" spans="1:16" ht="12.75">
      <c r="A247" s="19" t="s">
        <v>35</v>
      </c>
      <c s="23" t="s">
        <v>353</v>
      </c>
      <c s="23" t="s">
        <v>495</v>
      </c>
      <c s="19" t="s">
        <v>37</v>
      </c>
      <c s="24" t="s">
        <v>496</v>
      </c>
      <c s="25" t="s">
        <v>124</v>
      </c>
      <c s="26">
        <v>15.7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37</v>
      </c>
    </row>
    <row r="249" spans="1:5" ht="38.25">
      <c r="A249" s="30" t="s">
        <v>42</v>
      </c>
      <c r="E249" s="31" t="s">
        <v>497</v>
      </c>
    </row>
    <row r="250" spans="1:5" ht="25.5">
      <c r="A250" t="s">
        <v>44</v>
      </c>
      <c r="E250" s="29" t="s">
        <v>498</v>
      </c>
    </row>
    <row r="251" spans="1:16" ht="12.75">
      <c r="A251" s="19" t="s">
        <v>35</v>
      </c>
      <c s="23" t="s">
        <v>358</v>
      </c>
      <c s="23" t="s">
        <v>371</v>
      </c>
      <c s="19" t="s">
        <v>37</v>
      </c>
      <c s="24" t="s">
        <v>372</v>
      </c>
      <c s="25" t="s">
        <v>124</v>
      </c>
      <c s="26">
        <v>910.5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89.25">
      <c r="A253" s="30" t="s">
        <v>42</v>
      </c>
      <c r="E253" s="31" t="s">
        <v>499</v>
      </c>
    </row>
    <row r="254" spans="1:5" ht="38.25">
      <c r="A254" t="s">
        <v>44</v>
      </c>
      <c r="E254" s="29" t="s">
        <v>374</v>
      </c>
    </row>
    <row r="255" spans="1:16" ht="12.75">
      <c r="A255" s="19" t="s">
        <v>35</v>
      </c>
      <c s="23" t="s">
        <v>361</v>
      </c>
      <c s="23" t="s">
        <v>376</v>
      </c>
      <c s="19" t="s">
        <v>37</v>
      </c>
      <c s="24" t="s">
        <v>377</v>
      </c>
      <c s="25" t="s">
        <v>104</v>
      </c>
      <c s="26">
        <v>8822.88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378</v>
      </c>
    </row>
    <row r="257" spans="1:5" ht="12.75">
      <c r="A257" s="30" t="s">
        <v>42</v>
      </c>
      <c r="E257" s="31" t="s">
        <v>500</v>
      </c>
    </row>
    <row r="258" spans="1:5" ht="25.5">
      <c r="A258" t="s">
        <v>44</v>
      </c>
      <c r="E258" s="29" t="s">
        <v>380</v>
      </c>
    </row>
    <row r="259" spans="1:16" ht="12.75">
      <c r="A259" s="19" t="s">
        <v>35</v>
      </c>
      <c s="23" t="s">
        <v>366</v>
      </c>
      <c s="23" t="s">
        <v>501</v>
      </c>
      <c s="19" t="s">
        <v>37</v>
      </c>
      <c s="24" t="s">
        <v>502</v>
      </c>
      <c s="25" t="s">
        <v>76</v>
      </c>
      <c s="26">
        <v>12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105</v>
      </c>
    </row>
    <row r="261" spans="1:5" ht="12.75">
      <c r="A261" s="30" t="s">
        <v>42</v>
      </c>
      <c r="E261" s="31" t="s">
        <v>503</v>
      </c>
    </row>
    <row r="262" spans="1:5" ht="89.25">
      <c r="A262" t="s">
        <v>44</v>
      </c>
      <c r="E262" s="29" t="s">
        <v>504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505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505</v>
      </c>
      <c s="5"/>
      <c s="14" t="s">
        <v>506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329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19</v>
      </c>
      <c s="23" t="s">
        <v>507</v>
      </c>
      <c s="19" t="s">
        <v>37</v>
      </c>
      <c s="24" t="s">
        <v>508</v>
      </c>
      <c s="25" t="s">
        <v>76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509</v>
      </c>
    </row>
    <row r="12" spans="1:5" ht="38.25">
      <c r="A12" t="s">
        <v>44</v>
      </c>
      <c r="E12" s="29" t="s">
        <v>510</v>
      </c>
    </row>
    <row r="13" spans="1:16" ht="25.5">
      <c r="A13" s="19" t="s">
        <v>35</v>
      </c>
      <c s="23" t="s">
        <v>13</v>
      </c>
      <c s="23" t="s">
        <v>511</v>
      </c>
      <c s="19" t="s">
        <v>37</v>
      </c>
      <c s="24" t="s">
        <v>512</v>
      </c>
      <c s="25" t="s">
        <v>76</v>
      </c>
      <c s="26">
        <v>25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63.75">
      <c r="A15" s="30" t="s">
        <v>42</v>
      </c>
      <c r="E15" s="31" t="s">
        <v>513</v>
      </c>
    </row>
    <row r="16" spans="1:5" ht="63.75">
      <c r="A16" t="s">
        <v>44</v>
      </c>
      <c r="E16" s="29" t="s">
        <v>514</v>
      </c>
    </row>
    <row r="17" spans="1:16" ht="12.75">
      <c r="A17" s="19" t="s">
        <v>35</v>
      </c>
      <c s="23" t="s">
        <v>12</v>
      </c>
      <c s="23" t="s">
        <v>341</v>
      </c>
      <c s="19" t="s">
        <v>37</v>
      </c>
      <c s="24" t="s">
        <v>342</v>
      </c>
      <c s="25" t="s">
        <v>76</v>
      </c>
      <c s="26">
        <v>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38.25">
      <c r="A19" s="30" t="s">
        <v>42</v>
      </c>
      <c r="E19" s="31" t="s">
        <v>515</v>
      </c>
    </row>
    <row r="20" spans="1:5" ht="25.5">
      <c r="A20" t="s">
        <v>44</v>
      </c>
      <c r="E20" s="29" t="s">
        <v>344</v>
      </c>
    </row>
    <row r="21" spans="1:16" ht="12.75">
      <c r="A21" s="19" t="s">
        <v>35</v>
      </c>
      <c s="23" t="s">
        <v>23</v>
      </c>
      <c s="23" t="s">
        <v>516</v>
      </c>
      <c s="19" t="s">
        <v>37</v>
      </c>
      <c s="24" t="s">
        <v>517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518</v>
      </c>
    </row>
    <row r="24" spans="1:5" ht="25.5">
      <c r="A24" t="s">
        <v>44</v>
      </c>
      <c r="E24" s="29" t="s">
        <v>519</v>
      </c>
    </row>
    <row r="25" spans="1:16" ht="25.5">
      <c r="A25" s="19" t="s">
        <v>35</v>
      </c>
      <c s="23" t="s">
        <v>25</v>
      </c>
      <c s="23" t="s">
        <v>520</v>
      </c>
      <c s="19" t="s">
        <v>37</v>
      </c>
      <c s="24" t="s">
        <v>521</v>
      </c>
      <c s="25" t="s">
        <v>76</v>
      </c>
      <c s="26">
        <v>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522</v>
      </c>
    </row>
    <row r="28" spans="1:5" ht="63.75">
      <c r="A28" t="s">
        <v>44</v>
      </c>
      <c r="E28" s="29" t="s">
        <v>514</v>
      </c>
    </row>
    <row r="29" spans="1:16" ht="12.75">
      <c r="A29" s="19" t="s">
        <v>35</v>
      </c>
      <c s="23" t="s">
        <v>27</v>
      </c>
      <c s="23" t="s">
        <v>523</v>
      </c>
      <c s="19" t="s">
        <v>37</v>
      </c>
      <c s="24" t="s">
        <v>524</v>
      </c>
      <c s="25" t="s">
        <v>76</v>
      </c>
      <c s="26">
        <v>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525</v>
      </c>
    </row>
    <row r="32" spans="1:5" ht="25.5">
      <c r="A32" t="s">
        <v>44</v>
      </c>
      <c r="E32" s="29" t="s">
        <v>344</v>
      </c>
    </row>
    <row r="33" spans="1:16" ht="12.75">
      <c r="A33" s="19" t="s">
        <v>35</v>
      </c>
      <c s="23" t="s">
        <v>64</v>
      </c>
      <c s="23" t="s">
        <v>526</v>
      </c>
      <c s="19" t="s">
        <v>37</v>
      </c>
      <c s="24" t="s">
        <v>527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518</v>
      </c>
    </row>
    <row r="36" spans="1:5" ht="25.5">
      <c r="A36" t="s">
        <v>44</v>
      </c>
      <c r="E36" s="29" t="s">
        <v>519</v>
      </c>
    </row>
    <row r="37" spans="1:16" ht="12.75">
      <c r="A37" s="19" t="s">
        <v>35</v>
      </c>
      <c s="23" t="s">
        <v>70</v>
      </c>
      <c s="23" t="s">
        <v>528</v>
      </c>
      <c s="19" t="s">
        <v>37</v>
      </c>
      <c s="24" t="s">
        <v>529</v>
      </c>
      <c s="25" t="s">
        <v>76</v>
      </c>
      <c s="26">
        <v>9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38.25">
      <c r="A39" s="30" t="s">
        <v>42</v>
      </c>
      <c r="E39" s="31" t="s">
        <v>530</v>
      </c>
    </row>
    <row r="40" spans="1:5" ht="76.5">
      <c r="A40" t="s">
        <v>44</v>
      </c>
      <c r="E40" s="29" t="s">
        <v>531</v>
      </c>
    </row>
    <row r="41" spans="1:16" ht="12.75">
      <c r="A41" s="19" t="s">
        <v>35</v>
      </c>
      <c s="23" t="s">
        <v>30</v>
      </c>
      <c s="23" t="s">
        <v>532</v>
      </c>
      <c s="19" t="s">
        <v>37</v>
      </c>
      <c s="24" t="s">
        <v>533</v>
      </c>
      <c s="25" t="s">
        <v>76</v>
      </c>
      <c s="26">
        <v>9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534</v>
      </c>
    </row>
    <row r="44" spans="1:5" ht="25.5">
      <c r="A44" t="s">
        <v>44</v>
      </c>
      <c r="E44" s="29" t="s">
        <v>535</v>
      </c>
    </row>
    <row r="45" spans="1:16" ht="12.75">
      <c r="A45" s="19" t="s">
        <v>35</v>
      </c>
      <c s="23" t="s">
        <v>32</v>
      </c>
      <c s="23" t="s">
        <v>536</v>
      </c>
      <c s="19" t="s">
        <v>37</v>
      </c>
      <c s="24" t="s">
        <v>537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518</v>
      </c>
    </row>
    <row r="48" spans="1:5" ht="25.5">
      <c r="A48" t="s">
        <v>44</v>
      </c>
      <c r="E48" s="29" t="s">
        <v>538</v>
      </c>
    </row>
    <row r="49" spans="1:16" ht="12.75">
      <c r="A49" s="19" t="s">
        <v>35</v>
      </c>
      <c s="23" t="s">
        <v>136</v>
      </c>
      <c s="23" t="s">
        <v>539</v>
      </c>
      <c s="19" t="s">
        <v>37</v>
      </c>
      <c s="24" t="s">
        <v>540</v>
      </c>
      <c s="25" t="s">
        <v>76</v>
      </c>
      <c s="26">
        <v>3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38.25">
      <c r="A51" s="30" t="s">
        <v>42</v>
      </c>
      <c r="E51" s="31" t="s">
        <v>541</v>
      </c>
    </row>
    <row r="52" spans="1:5" ht="63.75">
      <c r="A52" t="s">
        <v>44</v>
      </c>
      <c r="E52" s="29" t="s">
        <v>542</v>
      </c>
    </row>
    <row r="53" spans="1:16" ht="12.75">
      <c r="A53" s="19" t="s">
        <v>35</v>
      </c>
      <c s="23" t="s">
        <v>142</v>
      </c>
      <c s="23" t="s">
        <v>543</v>
      </c>
      <c s="19" t="s">
        <v>37</v>
      </c>
      <c s="24" t="s">
        <v>544</v>
      </c>
      <c s="25" t="s">
        <v>76</v>
      </c>
      <c s="26">
        <v>3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545</v>
      </c>
    </row>
    <row r="56" spans="1:5" ht="25.5">
      <c r="A56" t="s">
        <v>44</v>
      </c>
      <c r="E56" s="29" t="s">
        <v>535</v>
      </c>
    </row>
    <row r="57" spans="1:16" ht="12.75">
      <c r="A57" s="19" t="s">
        <v>35</v>
      </c>
      <c s="23" t="s">
        <v>147</v>
      </c>
      <c s="23" t="s">
        <v>546</v>
      </c>
      <c s="19" t="s">
        <v>37</v>
      </c>
      <c s="24" t="s">
        <v>547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38.25">
      <c r="A59" s="30" t="s">
        <v>42</v>
      </c>
      <c r="E59" s="31" t="s">
        <v>518</v>
      </c>
    </row>
    <row r="60" spans="1:5" ht="25.5">
      <c r="A60" t="s">
        <v>44</v>
      </c>
      <c r="E60" s="29" t="s">
        <v>538</v>
      </c>
    </row>
    <row r="61" spans="1:16" ht="12.75">
      <c r="A61" s="19" t="s">
        <v>35</v>
      </c>
      <c s="23" t="s">
        <v>152</v>
      </c>
      <c s="23" t="s">
        <v>548</v>
      </c>
      <c s="19" t="s">
        <v>37</v>
      </c>
      <c s="24" t="s">
        <v>549</v>
      </c>
      <c s="25" t="s">
        <v>76</v>
      </c>
      <c s="26">
        <v>10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25.5">
      <c r="A63" s="30" t="s">
        <v>42</v>
      </c>
      <c r="E63" s="31" t="s">
        <v>550</v>
      </c>
    </row>
    <row r="64" spans="1:5" ht="63.75">
      <c r="A64" t="s">
        <v>44</v>
      </c>
      <c r="E64" s="29" t="s">
        <v>542</v>
      </c>
    </row>
    <row r="65" spans="1:16" ht="12.75">
      <c r="A65" s="19" t="s">
        <v>35</v>
      </c>
      <c s="23" t="s">
        <v>157</v>
      </c>
      <c s="23" t="s">
        <v>551</v>
      </c>
      <c s="19" t="s">
        <v>37</v>
      </c>
      <c s="24" t="s">
        <v>552</v>
      </c>
      <c s="25" t="s">
        <v>76</v>
      </c>
      <c s="26">
        <v>10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553</v>
      </c>
    </row>
    <row r="68" spans="1:5" ht="25.5">
      <c r="A68" t="s">
        <v>44</v>
      </c>
      <c r="E68" s="29" t="s">
        <v>535</v>
      </c>
    </row>
    <row r="69" spans="1:16" ht="12.75">
      <c r="A69" s="19" t="s">
        <v>35</v>
      </c>
      <c s="23" t="s">
        <v>161</v>
      </c>
      <c s="23" t="s">
        <v>554</v>
      </c>
      <c s="19" t="s">
        <v>37</v>
      </c>
      <c s="24" t="s">
        <v>555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38.25">
      <c r="A71" s="30" t="s">
        <v>42</v>
      </c>
      <c r="E71" s="31" t="s">
        <v>518</v>
      </c>
    </row>
    <row r="72" spans="1:5" ht="25.5">
      <c r="A72" t="s">
        <v>44</v>
      </c>
      <c r="E72" s="29" t="s">
        <v>538</v>
      </c>
    </row>
    <row r="73" spans="1:16" ht="25.5">
      <c r="A73" s="19" t="s">
        <v>35</v>
      </c>
      <c s="23" t="s">
        <v>165</v>
      </c>
      <c s="23" t="s">
        <v>556</v>
      </c>
      <c s="19" t="s">
        <v>37</v>
      </c>
      <c s="24" t="s">
        <v>557</v>
      </c>
      <c s="25" t="s">
        <v>76</v>
      </c>
      <c s="26">
        <v>81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89.25">
      <c r="A75" s="30" t="s">
        <v>42</v>
      </c>
      <c r="E75" s="31" t="s">
        <v>558</v>
      </c>
    </row>
    <row r="76" spans="1:5" ht="63.75">
      <c r="A76" t="s">
        <v>44</v>
      </c>
      <c r="E76" s="29" t="s">
        <v>542</v>
      </c>
    </row>
    <row r="77" spans="1:16" ht="12.75">
      <c r="A77" s="19" t="s">
        <v>35</v>
      </c>
      <c s="23" t="s">
        <v>169</v>
      </c>
      <c s="23" t="s">
        <v>559</v>
      </c>
      <c s="19" t="s">
        <v>37</v>
      </c>
      <c s="24" t="s">
        <v>560</v>
      </c>
      <c s="25" t="s">
        <v>76</v>
      </c>
      <c s="26">
        <v>81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63.75">
      <c r="A79" s="30" t="s">
        <v>42</v>
      </c>
      <c r="E79" s="31" t="s">
        <v>561</v>
      </c>
    </row>
    <row r="80" spans="1:5" ht="25.5">
      <c r="A80" t="s">
        <v>44</v>
      </c>
      <c r="E80" s="29" t="s">
        <v>535</v>
      </c>
    </row>
    <row r="81" spans="1:16" ht="12.75">
      <c r="A81" s="19" t="s">
        <v>35</v>
      </c>
      <c s="23" t="s">
        <v>173</v>
      </c>
      <c s="23" t="s">
        <v>562</v>
      </c>
      <c s="19" t="s">
        <v>37</v>
      </c>
      <c s="24" t="s">
        <v>563</v>
      </c>
      <c s="25" t="s">
        <v>39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38.25">
      <c r="A83" s="30" t="s">
        <v>42</v>
      </c>
      <c r="E83" s="31" t="s">
        <v>518</v>
      </c>
    </row>
    <row r="84" spans="1:5" ht="25.5">
      <c r="A84" t="s">
        <v>44</v>
      </c>
      <c r="E84" s="29" t="s">
        <v>538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564</v>
      </c>
      <c s="5"/>
      <c s="14" t="s">
        <v>565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329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12.75">
      <c r="A9" s="19" t="s">
        <v>35</v>
      </c>
      <c s="23" t="s">
        <v>19</v>
      </c>
      <c s="23" t="s">
        <v>507</v>
      </c>
      <c s="19" t="s">
        <v>37</v>
      </c>
      <c s="24" t="s">
        <v>508</v>
      </c>
      <c s="25" t="s">
        <v>76</v>
      </c>
      <c s="26">
        <v>10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509</v>
      </c>
    </row>
    <row r="12" spans="1:5" ht="38.25">
      <c r="A12" t="s">
        <v>44</v>
      </c>
      <c r="E12" s="29" t="s">
        <v>510</v>
      </c>
    </row>
    <row r="13" spans="1:16" ht="25.5">
      <c r="A13" s="19" t="s">
        <v>35</v>
      </c>
      <c s="23" t="s">
        <v>13</v>
      </c>
      <c s="23" t="s">
        <v>511</v>
      </c>
      <c s="19" t="s">
        <v>37</v>
      </c>
      <c s="24" t="s">
        <v>512</v>
      </c>
      <c s="25" t="s">
        <v>76</v>
      </c>
      <c s="26">
        <v>28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76.5">
      <c r="A15" s="30" t="s">
        <v>42</v>
      </c>
      <c r="E15" s="31" t="s">
        <v>566</v>
      </c>
    </row>
    <row r="16" spans="1:5" ht="63.75">
      <c r="A16" t="s">
        <v>44</v>
      </c>
      <c r="E16" s="29" t="s">
        <v>514</v>
      </c>
    </row>
    <row r="17" spans="1:16" ht="12.75">
      <c r="A17" s="19" t="s">
        <v>35</v>
      </c>
      <c s="23" t="s">
        <v>12</v>
      </c>
      <c s="23" t="s">
        <v>341</v>
      </c>
      <c s="19" t="s">
        <v>37</v>
      </c>
      <c s="24" t="s">
        <v>342</v>
      </c>
      <c s="25" t="s">
        <v>76</v>
      </c>
      <c s="26">
        <v>28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51">
      <c r="A19" s="30" t="s">
        <v>42</v>
      </c>
      <c r="E19" s="31" t="s">
        <v>567</v>
      </c>
    </row>
    <row r="20" spans="1:5" ht="25.5">
      <c r="A20" t="s">
        <v>44</v>
      </c>
      <c r="E20" s="29" t="s">
        <v>344</v>
      </c>
    </row>
    <row r="21" spans="1:16" ht="12.75">
      <c r="A21" s="19" t="s">
        <v>35</v>
      </c>
      <c s="23" t="s">
        <v>23</v>
      </c>
      <c s="23" t="s">
        <v>516</v>
      </c>
      <c s="19" t="s">
        <v>37</v>
      </c>
      <c s="24" t="s">
        <v>517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518</v>
      </c>
    </row>
    <row r="24" spans="1:5" ht="25.5">
      <c r="A24" t="s">
        <v>44</v>
      </c>
      <c r="E24" s="29" t="s">
        <v>519</v>
      </c>
    </row>
    <row r="25" spans="1:16" ht="25.5">
      <c r="A25" s="19" t="s">
        <v>35</v>
      </c>
      <c s="23" t="s">
        <v>25</v>
      </c>
      <c s="23" t="s">
        <v>520</v>
      </c>
      <c s="19" t="s">
        <v>37</v>
      </c>
      <c s="24" t="s">
        <v>521</v>
      </c>
      <c s="25" t="s">
        <v>76</v>
      </c>
      <c s="26">
        <v>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522</v>
      </c>
    </row>
    <row r="28" spans="1:5" ht="63.75">
      <c r="A28" t="s">
        <v>44</v>
      </c>
      <c r="E28" s="29" t="s">
        <v>514</v>
      </c>
    </row>
    <row r="29" spans="1:16" ht="12.75">
      <c r="A29" s="19" t="s">
        <v>35</v>
      </c>
      <c s="23" t="s">
        <v>27</v>
      </c>
      <c s="23" t="s">
        <v>523</v>
      </c>
      <c s="19" t="s">
        <v>37</v>
      </c>
      <c s="24" t="s">
        <v>524</v>
      </c>
      <c s="25" t="s">
        <v>76</v>
      </c>
      <c s="26">
        <v>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525</v>
      </c>
    </row>
    <row r="32" spans="1:5" ht="25.5">
      <c r="A32" t="s">
        <v>44</v>
      </c>
      <c r="E32" s="29" t="s">
        <v>344</v>
      </c>
    </row>
    <row r="33" spans="1:16" ht="12.75">
      <c r="A33" s="19" t="s">
        <v>35</v>
      </c>
      <c s="23" t="s">
        <v>64</v>
      </c>
      <c s="23" t="s">
        <v>526</v>
      </c>
      <c s="19" t="s">
        <v>37</v>
      </c>
      <c s="24" t="s">
        <v>527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38.25">
      <c r="A35" s="30" t="s">
        <v>42</v>
      </c>
      <c r="E35" s="31" t="s">
        <v>518</v>
      </c>
    </row>
    <row r="36" spans="1:5" ht="25.5">
      <c r="A36" t="s">
        <v>44</v>
      </c>
      <c r="E36" s="29" t="s">
        <v>519</v>
      </c>
    </row>
    <row r="37" spans="1:16" ht="12.75">
      <c r="A37" s="19" t="s">
        <v>35</v>
      </c>
      <c s="23" t="s">
        <v>70</v>
      </c>
      <c s="23" t="s">
        <v>528</v>
      </c>
      <c s="19" t="s">
        <v>37</v>
      </c>
      <c s="24" t="s">
        <v>529</v>
      </c>
      <c s="25" t="s">
        <v>76</v>
      </c>
      <c s="26">
        <v>11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63.75">
      <c r="A39" s="30" t="s">
        <v>42</v>
      </c>
      <c r="E39" s="31" t="s">
        <v>568</v>
      </c>
    </row>
    <row r="40" spans="1:5" ht="76.5">
      <c r="A40" t="s">
        <v>44</v>
      </c>
      <c r="E40" s="29" t="s">
        <v>531</v>
      </c>
    </row>
    <row r="41" spans="1:16" ht="12.75">
      <c r="A41" s="19" t="s">
        <v>35</v>
      </c>
      <c s="23" t="s">
        <v>30</v>
      </c>
      <c s="23" t="s">
        <v>532</v>
      </c>
      <c s="19" t="s">
        <v>37</v>
      </c>
      <c s="24" t="s">
        <v>533</v>
      </c>
      <c s="25" t="s">
        <v>76</v>
      </c>
      <c s="26">
        <v>11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38.25">
      <c r="A43" s="30" t="s">
        <v>42</v>
      </c>
      <c r="E43" s="31" t="s">
        <v>569</v>
      </c>
    </row>
    <row r="44" spans="1:5" ht="25.5">
      <c r="A44" t="s">
        <v>44</v>
      </c>
      <c r="E44" s="29" t="s">
        <v>535</v>
      </c>
    </row>
    <row r="45" spans="1:16" ht="12.75">
      <c r="A45" s="19" t="s">
        <v>35</v>
      </c>
      <c s="23" t="s">
        <v>32</v>
      </c>
      <c s="23" t="s">
        <v>536</v>
      </c>
      <c s="19" t="s">
        <v>37</v>
      </c>
      <c s="24" t="s">
        <v>537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38.25">
      <c r="A47" s="30" t="s">
        <v>42</v>
      </c>
      <c r="E47" s="31" t="s">
        <v>518</v>
      </c>
    </row>
    <row r="48" spans="1:5" ht="25.5">
      <c r="A48" t="s">
        <v>44</v>
      </c>
      <c r="E48" s="29" t="s">
        <v>538</v>
      </c>
    </row>
    <row r="49" spans="1:16" ht="12.75">
      <c r="A49" s="19" t="s">
        <v>35</v>
      </c>
      <c s="23" t="s">
        <v>136</v>
      </c>
      <c s="23" t="s">
        <v>570</v>
      </c>
      <c s="19" t="s">
        <v>37</v>
      </c>
      <c s="24" t="s">
        <v>571</v>
      </c>
      <c s="25" t="s">
        <v>76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25.5">
      <c r="A51" s="30" t="s">
        <v>42</v>
      </c>
      <c r="E51" s="31" t="s">
        <v>572</v>
      </c>
    </row>
    <row r="52" spans="1:5" ht="76.5">
      <c r="A52" t="s">
        <v>44</v>
      </c>
      <c r="E52" s="29" t="s">
        <v>531</v>
      </c>
    </row>
    <row r="53" spans="1:16" ht="12.75">
      <c r="A53" s="19" t="s">
        <v>35</v>
      </c>
      <c s="23" t="s">
        <v>142</v>
      </c>
      <c s="23" t="s">
        <v>573</v>
      </c>
      <c s="19" t="s">
        <v>37</v>
      </c>
      <c s="24" t="s">
        <v>574</v>
      </c>
      <c s="25" t="s">
        <v>76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575</v>
      </c>
    </row>
    <row r="56" spans="1:5" ht="25.5">
      <c r="A56" t="s">
        <v>44</v>
      </c>
      <c r="E56" s="29" t="s">
        <v>535</v>
      </c>
    </row>
    <row r="57" spans="1:16" ht="12.75">
      <c r="A57" s="19" t="s">
        <v>35</v>
      </c>
      <c s="23" t="s">
        <v>147</v>
      </c>
      <c s="23" t="s">
        <v>576</v>
      </c>
      <c s="19" t="s">
        <v>37</v>
      </c>
      <c s="24" t="s">
        <v>577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38.25">
      <c r="A59" s="30" t="s">
        <v>42</v>
      </c>
      <c r="E59" s="31" t="s">
        <v>518</v>
      </c>
    </row>
    <row r="60" spans="1:5" ht="25.5">
      <c r="A60" t="s">
        <v>44</v>
      </c>
      <c r="E60" s="29" t="s">
        <v>538</v>
      </c>
    </row>
    <row r="61" spans="1:16" ht="12.75">
      <c r="A61" s="19" t="s">
        <v>35</v>
      </c>
      <c s="23" t="s">
        <v>152</v>
      </c>
      <c s="23" t="s">
        <v>539</v>
      </c>
      <c s="19" t="s">
        <v>37</v>
      </c>
      <c s="24" t="s">
        <v>540</v>
      </c>
      <c s="25" t="s">
        <v>76</v>
      </c>
      <c s="26">
        <v>4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63.75">
      <c r="A63" s="30" t="s">
        <v>42</v>
      </c>
      <c r="E63" s="31" t="s">
        <v>578</v>
      </c>
    </row>
    <row r="64" spans="1:5" ht="63.75">
      <c r="A64" t="s">
        <v>44</v>
      </c>
      <c r="E64" s="29" t="s">
        <v>542</v>
      </c>
    </row>
    <row r="65" spans="1:16" ht="12.75">
      <c r="A65" s="19" t="s">
        <v>35</v>
      </c>
      <c s="23" t="s">
        <v>157</v>
      </c>
      <c s="23" t="s">
        <v>543</v>
      </c>
      <c s="19" t="s">
        <v>37</v>
      </c>
      <c s="24" t="s">
        <v>544</v>
      </c>
      <c s="25" t="s">
        <v>76</v>
      </c>
      <c s="26">
        <v>4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38.25">
      <c r="A67" s="30" t="s">
        <v>42</v>
      </c>
      <c r="E67" s="31" t="s">
        <v>579</v>
      </c>
    </row>
    <row r="68" spans="1:5" ht="25.5">
      <c r="A68" t="s">
        <v>44</v>
      </c>
      <c r="E68" s="29" t="s">
        <v>535</v>
      </c>
    </row>
    <row r="69" spans="1:16" ht="12.75">
      <c r="A69" s="19" t="s">
        <v>35</v>
      </c>
      <c s="23" t="s">
        <v>161</v>
      </c>
      <c s="23" t="s">
        <v>546</v>
      </c>
      <c s="19" t="s">
        <v>37</v>
      </c>
      <c s="24" t="s">
        <v>547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38.25">
      <c r="A71" s="30" t="s">
        <v>42</v>
      </c>
      <c r="E71" s="31" t="s">
        <v>518</v>
      </c>
    </row>
    <row r="72" spans="1:5" ht="25.5">
      <c r="A72" t="s">
        <v>44</v>
      </c>
      <c r="E72" s="29" t="s">
        <v>538</v>
      </c>
    </row>
    <row r="73" spans="1:16" ht="12.75">
      <c r="A73" s="19" t="s">
        <v>35</v>
      </c>
      <c s="23" t="s">
        <v>165</v>
      </c>
      <c s="23" t="s">
        <v>548</v>
      </c>
      <c s="19" t="s">
        <v>37</v>
      </c>
      <c s="24" t="s">
        <v>549</v>
      </c>
      <c s="25" t="s">
        <v>76</v>
      </c>
      <c s="26">
        <v>30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51">
      <c r="A75" s="30" t="s">
        <v>42</v>
      </c>
      <c r="E75" s="31" t="s">
        <v>580</v>
      </c>
    </row>
    <row r="76" spans="1:5" ht="63.75">
      <c r="A76" t="s">
        <v>44</v>
      </c>
      <c r="E76" s="29" t="s">
        <v>542</v>
      </c>
    </row>
    <row r="77" spans="1:16" ht="12.75">
      <c r="A77" s="19" t="s">
        <v>35</v>
      </c>
      <c s="23" t="s">
        <v>169</v>
      </c>
      <c s="23" t="s">
        <v>551</v>
      </c>
      <c s="19" t="s">
        <v>37</v>
      </c>
      <c s="24" t="s">
        <v>552</v>
      </c>
      <c s="25" t="s">
        <v>76</v>
      </c>
      <c s="26">
        <v>30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38.25">
      <c r="A79" s="30" t="s">
        <v>42</v>
      </c>
      <c r="E79" s="31" t="s">
        <v>581</v>
      </c>
    </row>
    <row r="80" spans="1:5" ht="25.5">
      <c r="A80" t="s">
        <v>44</v>
      </c>
      <c r="E80" s="29" t="s">
        <v>535</v>
      </c>
    </row>
    <row r="81" spans="1:16" ht="12.75">
      <c r="A81" s="19" t="s">
        <v>35</v>
      </c>
      <c s="23" t="s">
        <v>173</v>
      </c>
      <c s="23" t="s">
        <v>554</v>
      </c>
      <c s="19" t="s">
        <v>37</v>
      </c>
      <c s="24" t="s">
        <v>555</v>
      </c>
      <c s="25" t="s">
        <v>39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38.25">
      <c r="A83" s="30" t="s">
        <v>42</v>
      </c>
      <c r="E83" s="31" t="s">
        <v>518</v>
      </c>
    </row>
    <row r="84" spans="1:5" ht="25.5">
      <c r="A84" t="s">
        <v>44</v>
      </c>
      <c r="E84" s="29" t="s">
        <v>538</v>
      </c>
    </row>
    <row r="85" spans="1:16" ht="25.5">
      <c r="A85" s="19" t="s">
        <v>35</v>
      </c>
      <c s="23" t="s">
        <v>177</v>
      </c>
      <c s="23" t="s">
        <v>556</v>
      </c>
      <c s="19" t="s">
        <v>37</v>
      </c>
      <c s="24" t="s">
        <v>557</v>
      </c>
      <c s="25" t="s">
        <v>76</v>
      </c>
      <c s="26">
        <v>104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89.25">
      <c r="A87" s="30" t="s">
        <v>42</v>
      </c>
      <c r="E87" s="31" t="s">
        <v>582</v>
      </c>
    </row>
    <row r="88" spans="1:5" ht="63.75">
      <c r="A88" t="s">
        <v>44</v>
      </c>
      <c r="E88" s="29" t="s">
        <v>542</v>
      </c>
    </row>
    <row r="89" spans="1:16" ht="12.75">
      <c r="A89" s="19" t="s">
        <v>35</v>
      </c>
      <c s="23" t="s">
        <v>182</v>
      </c>
      <c s="23" t="s">
        <v>559</v>
      </c>
      <c s="19" t="s">
        <v>37</v>
      </c>
      <c s="24" t="s">
        <v>560</v>
      </c>
      <c s="25" t="s">
        <v>76</v>
      </c>
      <c s="26">
        <v>104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63.75">
      <c r="A91" s="30" t="s">
        <v>42</v>
      </c>
      <c r="E91" s="31" t="s">
        <v>583</v>
      </c>
    </row>
    <row r="92" spans="1:5" ht="25.5">
      <c r="A92" t="s">
        <v>44</v>
      </c>
      <c r="E92" s="29" t="s">
        <v>535</v>
      </c>
    </row>
    <row r="93" spans="1:16" ht="12.75">
      <c r="A93" s="19" t="s">
        <v>35</v>
      </c>
      <c s="23" t="s">
        <v>184</v>
      </c>
      <c s="23" t="s">
        <v>562</v>
      </c>
      <c s="19" t="s">
        <v>37</v>
      </c>
      <c s="24" t="s">
        <v>563</v>
      </c>
      <c s="25" t="s">
        <v>39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37</v>
      </c>
    </row>
    <row r="95" spans="1:5" ht="38.25">
      <c r="A95" s="30" t="s">
        <v>42</v>
      </c>
      <c r="E95" s="31" t="s">
        <v>518</v>
      </c>
    </row>
    <row r="96" spans="1:5" ht="25.5">
      <c r="A96" t="s">
        <v>44</v>
      </c>
      <c r="E96" s="29" t="s">
        <v>538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